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Bas104\データ等保存先\220総務課\14 財政\01 財政共通\02 財政分析\財政状況資料集\H29\提出 10月分\"/>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AM36" i="10"/>
  <c r="C36" i="10"/>
  <c r="AM35" i="10"/>
  <c r="C35" i="10"/>
  <c r="U34" i="10"/>
  <c r="U35" i="10" s="1"/>
  <c r="U36" i="10" s="1"/>
  <c r="C34" i="10"/>
  <c r="BE34" i="10" l="1"/>
  <c r="BE35" i="10" s="1"/>
  <c r="BE36" i="10" s="1"/>
  <c r="AM34" i="10"/>
  <c r="BW34" i="10" s="1"/>
  <c r="BW35" i="10" s="1"/>
  <c r="BW36" i="10" s="1"/>
  <c r="BW37" i="10" s="1"/>
  <c r="BW38" i="10" s="1"/>
  <c r="BW39" i="10" s="1"/>
  <c r="BW40" i="10" s="1"/>
  <c r="BW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alcChain>
</file>

<file path=xl/sharedStrings.xml><?xml version="1.0" encoding="utf-8"?>
<sst xmlns="http://schemas.openxmlformats.org/spreadsheetml/2006/main" count="1103" uniqueCount="591">
  <si>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</si>
  <si>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</si>
  <si>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</si>
  <si>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</si>
  <si>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</si>
  <si>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</si>
  <si>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</si>
  <si>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</si>
  <si>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</si>
  <si>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</si>
  <si>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</si>
  <si>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</si>
  <si>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</si>
  <si>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</si>
  <si>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</si>
  <si>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</si>
  <si>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</si>
  <si>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</si>
  <si>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</si>
  <si>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</si>
  <si>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</si>
  <si>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</si>
  <si>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</si>
  <si>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</si>
  <si>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</si>
  <si>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</si>
  <si>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</si>
  <si>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</si>
  <si>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</si>
  <si>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</si>
  <si>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</si>
  <si>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</si>
  <si>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</si>
  <si>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</si>
  <si>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</si>
  <si>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</si>
  <si>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</si>
  <si>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</si>
  <si>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</si>
  <si>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</si>
  <si>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</si>
  <si>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</si>
  <si>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</si>
  <si>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</si>
  <si>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</si>
  <si>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</si>
  <si>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</si>
  <si>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</si>
  <si>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</si>
  <si>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</si>
  <si>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</si>
  <si>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</si>
  <si>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</si>
  <si>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</si>
  <si>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</si>
  <si>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</si>
  <si>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</si>
  <si>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</si>
  <si>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</si>
  <si>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</si>
  <si>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</si>
  <si>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</si>
  <si>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</si>
  <si>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</si>
  <si>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</si>
  <si>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</si>
  <si>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</si>
  <si>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</si>
  <si>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</si>
  <si>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</si>
  <si>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</si>
  <si>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</si>
  <si>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</si>
  <si>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</si>
  <si>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</si>
  <si>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</si>
  <si>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</si>
  <si>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</si>
  <si>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</si>
  <si>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</si>
  <si>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</si>
  <si>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</si>
  <si>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</si>
  <si>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</si>
  <si>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</si>
  <si>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</si>
  <si>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</si>
  <si>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</si>
  <si>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</si>
  <si>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</si>
  <si>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</si>
  <si>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吉賀町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</si>
  <si>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</si>
  <si>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</si>
  <si>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</si>
  <si>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</si>
  <si>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</si>
  <si>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</si>
  <si>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</si>
  <si>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</si>
  <si>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</si>
  <si>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</si>
  <si>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</si>
  <si>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</si>
  <si>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</si>
  <si>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</si>
  <si>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</si>
  <si>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</si>
  <si>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</si>
  <si>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</si>
  <si>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</si>
  <si>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</si>
  <si>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</si>
  <si>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</si>
  <si>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</si>
  <si>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</si>
  <si>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</si>
  <si>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</si>
  <si>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</si>
  <si>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</si>
  <si>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</si>
  <si>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</si>
  <si>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</si>
  <si>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</si>
  <si>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</si>
  <si>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</si>
  <si>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</si>
  <si>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</si>
  <si>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</si>
  <si>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</si>
  <si>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</si>
  <si>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</si>
  <si>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</si>
  <si>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</si>
  <si>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</si>
  <si>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</si>
  <si>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</si>
  <si>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</si>
  <si>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</si>
  <si>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</si>
  <si>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</si>
  <si>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</si>
  <si>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</si>
  <si>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</si>
  <si>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</si>
  <si>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</si>
  <si>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</si>
  <si>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-0.8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</si>
  <si>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</si>
  <si>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</si>
  <si>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</si>
  <si>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</si>
  <si>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</si>
  <si>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</si>
  <si>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</si>
  <si>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</si>
  <si>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</si>
  <si>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</si>
  <si>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</si>
  <si>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</si>
  <si>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</si>
  <si>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</si>
  <si>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</si>
  <si>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</si>
  <si>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</si>
  <si>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</si>
  <si>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</si>
  <si>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</si>
  <si>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</si>
  <si>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</si>
  <si>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</si>
  <si>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</si>
  <si>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</si>
  <si>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</si>
  <si>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</si>
  <si>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</si>
  <si>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</si>
  <si>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</si>
  <si>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</si>
  <si>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</si>
  <si>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</si>
  <si>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</si>
  <si>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</si>
  <si>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</si>
  <si>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</si>
  <si>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</si>
  <si>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</si>
  <si>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</si>
  <si>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</si>
  <si>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</si>
  <si>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</si>
  <si>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</si>
  <si>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</si>
  <si>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</si>
  <si>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</si>
  <si>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</si>
  <si>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</si>
  <si>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</si>
  <si>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</si>
  <si>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</si>
  <si>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</si>
  <si>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</si>
  <si>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</si>
  <si>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</si>
  <si>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</si>
  <si>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</si>
  <si>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</si>
  <si>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島根県吉賀町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</si>
  <si>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</si>
  <si>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</si>
  <si>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</si>
  <si>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</si>
  <si>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</si>
  <si>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</si>
  <si>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</si>
  <si>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</si>
  <si>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</si>
  <si>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</si>
  <si>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</si>
  <si>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</si>
  <si>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</si>
  <si>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</si>
  <si>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</si>
  <si>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</si>
  <si>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</si>
  <si>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</si>
  <si>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</si>
  <si>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</si>
  <si>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</si>
  <si>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</si>
  <si>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</si>
  <si>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</si>
  <si>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</si>
  <si>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</si>
  <si>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</si>
  <si>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</si>
  <si>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</si>
  <si>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</si>
  <si>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</si>
  <si>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</si>
  <si>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</si>
  <si>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</si>
  <si>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</si>
  <si>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</si>
  <si>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</si>
  <si>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</si>
  <si>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</si>
  <si>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</si>
  <si>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</si>
  <si>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</si>
  <si>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</si>
  <si>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</si>
  <si>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</si>
  <si>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</si>
  <si>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</si>
  <si>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</si>
  <si>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</si>
  <si>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</si>
  <si>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</si>
  <si>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</si>
  <si>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</si>
  <si>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</si>
  <si>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</si>
  <si>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</si>
  <si>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</si>
  <si>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</si>
  <si>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</si>
  <si>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</si>
  <si>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</si>
  <si>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</si>
  <si>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</si>
  <si>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</si>
  <si>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</si>
  <si>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</si>
  <si>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</si>
  <si>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</si>
  <si>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</si>
  <si>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</si>
  <si>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</si>
  <si>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</si>
  <si>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</si>
  <si>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</si>
  <si>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</si>
  <si>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</si>
  <si>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</si>
  <si>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</si>
  <si>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</si>
  <si>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</si>
  <si>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</si>
  <si>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</si>
  <si>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</si>
  <si>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</si>
  <si>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</si>
  <si>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</si>
  <si>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</si>
  <si>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</si>
  <si>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</si>
  <si>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</si>
  <si>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</si>
  <si>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</si>
  <si>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</si>
  <si>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</si>
  <si>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</si>
  <si>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</si>
  <si>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</si>
  <si>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</si>
  <si>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</si>
  <si>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</si>
  <si>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</si>
  <si>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</si>
  <si>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</si>
  <si>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</si>
  <si>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</si>
  <si>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</si>
  <si>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</si>
  <si>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</si>
  <si>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</si>
  <si>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</si>
  <si>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</si>
  <si>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</si>
  <si>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</si>
  <si>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</si>
  <si>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</si>
  <si>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</si>
  <si>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</si>
  <si>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</si>
  <si>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</si>
  <si>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</si>
  <si>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</si>
  <si>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</si>
  <si>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</si>
  <si>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</si>
  <si>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</si>
  <si>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</si>
  <si>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</si>
  <si>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</si>
  <si>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</si>
  <si>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</si>
  <si>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</si>
  <si>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</si>
  <si>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</si>
  <si>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</si>
  <si>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</si>
  <si>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</si>
  <si>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</si>
  <si>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</si>
  <si>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</si>
  <si>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</si>
  <si>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</si>
  <si>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</si>
  <si>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</si>
  <si>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</si>
  <si>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</si>
  <si>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</si>
  <si>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</si>
  <si>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</si>
  <si>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</si>
  <si>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島根県吉賀町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</si>
  <si>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</si>
  <si>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</si>
  <si>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</si>
  <si>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</si>
  <si>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</si>
  <si>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</si>
  <si>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</si>
  <si>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</si>
  <si>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</si>
  <si>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</si>
  <si>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</si>
  <si>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</si>
  <si>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</si>
  <si>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</si>
  <si>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</si>
  <si>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</si>
  <si>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</si>
  <si>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</si>
  <si>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</si>
  <si>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</si>
  <si>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興学資金基金特別会計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</si>
  <si>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</si>
  <si>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</si>
  <si>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</si>
  <si>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</si>
  <si>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</si>
  <si>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</si>
  <si>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</si>
  <si>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</si>
  <si>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</si>
  <si>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</si>
  <si>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</si>
  <si>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</si>
  <si>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</si>
  <si>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</si>
  <si>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</si>
  <si>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</si>
  <si>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後期高齢者医療保険事業特別会計</t>
    <phoneticPr fontId="5"/>
  </si>
  <si>
    <t>水道事業会計</t>
    <phoneticPr fontId="5"/>
  </si>
  <si>
    <t>法適用企業</t>
    <phoneticPr fontId="5"/>
  </si>
  <si>
    <t>小水力発電事業特別会計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</si>
  <si>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</si>
  <si>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</si>
  <si>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</si>
  <si>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</si>
  <si>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</si>
  <si>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</si>
  <si>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</si>
  <si>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</si>
  <si>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</si>
  <si>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</si>
  <si>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</si>
  <si>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</si>
  <si>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</si>
  <si>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</si>
  <si>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</si>
  <si>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</si>
  <si>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</si>
  <si>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</si>
  <si>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</si>
  <si>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</si>
  <si>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</si>
  <si>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</si>
  <si>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</si>
  <si>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</si>
  <si>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</si>
  <si>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</si>
  <si>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</si>
  <si>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</si>
  <si>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</si>
  <si>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</si>
  <si>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</si>
  <si>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</si>
  <si>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</si>
  <si>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</si>
  <si>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</si>
  <si>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</si>
  <si>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</si>
  <si>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</si>
  <si>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</si>
  <si>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</si>
  <si>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</si>
  <si>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</si>
  <si>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</si>
  <si>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</si>
  <si>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</si>
  <si>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</si>
  <si>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</si>
  <si>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</si>
  <si>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</si>
  <si>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</si>
  <si>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</si>
  <si>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</si>
  <si>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</si>
  <si>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</si>
  <si>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</si>
  <si>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</si>
  <si>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</si>
  <si>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</si>
  <si>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</si>
  <si>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</si>
  <si>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</si>
  <si>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</si>
  <si>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</si>
  <si>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</si>
  <si>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</si>
  <si>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</si>
  <si>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</si>
  <si>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</si>
  <si>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</si>
  <si>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</si>
  <si>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</si>
  <si>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</si>
  <si>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</si>
  <si>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</si>
  <si>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</si>
  <si>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</si>
  <si>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</si>
  <si>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</si>
  <si>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</si>
  <si>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</si>
  <si>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</si>
  <si>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</si>
  <si>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</si>
  <si>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</si>
  <si>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</si>
  <si>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</si>
  <si>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</si>
  <si>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</si>
  <si>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</si>
  <si>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</si>
  <si>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</si>
  <si>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</si>
  <si>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</si>
  <si>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</si>
  <si>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</si>
  <si>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</si>
  <si>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</si>
  <si>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</si>
  <si>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</si>
  <si>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</si>
  <si>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</si>
  <si>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</si>
  <si>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</si>
  <si>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</si>
  <si>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</si>
  <si>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</si>
  <si>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</si>
  <si>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</si>
  <si>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</si>
  <si>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</si>
  <si>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</si>
  <si>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</si>
  <si>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</si>
  <si>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</si>
  <si>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</si>
  <si>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</si>
  <si>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</si>
  <si>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</si>
  <si>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</si>
  <si>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</si>
  <si>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</si>
  <si>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</si>
  <si>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</si>
  <si>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</si>
  <si>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</si>
  <si>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</si>
  <si>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</si>
  <si>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</si>
  <si>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</si>
  <si>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</si>
  <si>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</si>
  <si>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</si>
  <si>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</si>
  <si>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</si>
  <si>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</si>
  <si>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</si>
  <si>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</si>
  <si>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</si>
  <si>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</si>
  <si>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</si>
  <si>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</si>
  <si>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</si>
  <si>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</si>
  <si>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</si>
  <si>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</si>
  <si>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</si>
  <si>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</si>
  <si>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水道事業会計</t>
  </si>
  <si>
    <t>一般会計</t>
  </si>
  <si>
    <t>国民健康保険事業特別会計</t>
  </si>
  <si>
    <t>介護保険事業特別会計</t>
  </si>
  <si>
    <t>下水道事業特別会計</t>
  </si>
  <si>
    <t>農業集落排水事業特別会計</t>
  </si>
  <si>
    <t>後期高齢者医療保険事業特別会計</t>
  </si>
  <si>
    <t>▲ 0.03</t>
  </si>
  <si>
    <t>小水力発電事業特別会計</t>
  </si>
  <si>
    <t>その他会計（赤字）</t>
  </si>
  <si>
    <t>その他会計（黒字）</t>
  </si>
  <si>
    <t>まちづくり基金</t>
    <rPh sb="5" eb="7">
      <t>キキン</t>
    </rPh>
    <phoneticPr fontId="11"/>
  </si>
  <si>
    <t>地域福祉基金</t>
    <rPh sb="0" eb="2">
      <t>チイキ</t>
    </rPh>
    <rPh sb="2" eb="4">
      <t>フクシ</t>
    </rPh>
    <rPh sb="4" eb="6">
      <t>キキン</t>
    </rPh>
    <phoneticPr fontId="11"/>
  </si>
  <si>
    <t>ふるさと創生基金</t>
    <rPh sb="4" eb="6">
      <t>ソウセイ</t>
    </rPh>
    <rPh sb="6" eb="8">
      <t>キキン</t>
    </rPh>
    <phoneticPr fontId="11"/>
  </si>
  <si>
    <t>人材育成基金</t>
    <rPh sb="0" eb="2">
      <t>ジンザイ</t>
    </rPh>
    <rPh sb="2" eb="4">
      <t>イクセイ</t>
    </rPh>
    <rPh sb="4" eb="6">
      <t>キキン</t>
    </rPh>
    <phoneticPr fontId="11"/>
  </si>
  <si>
    <t>ふるさと応援基金</t>
    <rPh sb="4" eb="6">
      <t>オウエン</t>
    </rPh>
    <rPh sb="6" eb="8">
      <t>キキン</t>
    </rPh>
    <phoneticPr fontId="11"/>
  </si>
  <si>
    <t>(株)エポックかきのきむら</t>
  </si>
  <si>
    <t>(株)サンエム</t>
  </si>
  <si>
    <t>(社)吉賀町農業公社</t>
  </si>
  <si>
    <t>吉賀町土地開発公社</t>
  </si>
  <si>
    <t>-</t>
    <phoneticPr fontId="2"/>
  </si>
  <si>
    <t>鹿足郡不燃物処理組合</t>
  </si>
  <si>
    <t>鹿足郡養護老人ホーム組合（普通）</t>
  </si>
  <si>
    <t>鹿足郡養護老人ホーム組合（介護）</t>
  </si>
  <si>
    <t>鹿足郡事務組合</t>
    <rPh sb="3" eb="5">
      <t>ジム</t>
    </rPh>
    <phoneticPr fontId="2"/>
  </si>
  <si>
    <t>益田地区広域市町村圏事務組合</t>
  </si>
  <si>
    <t>島根県市町村総合事務組合</t>
  </si>
  <si>
    <t>後期高齢者医療広域連合（普通）</t>
  </si>
  <si>
    <t>後期高齢者医療広域連合（後期高齢）</t>
  </si>
  <si>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</si>
  <si>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</si>
  <si>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</si>
  <si>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</si>
  <si>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</si>
  <si>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</si>
  <si>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</si>
  <si>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</si>
  <si>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</si>
  <si>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</si>
  <si>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</si>
  <si>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</si>
  <si>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</si>
  <si>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</si>
  <si>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t xml:space="preserve"> </t>
    <phoneticPr fontId="5"/>
  </si>
  <si>
    <t>実質公債費比率は類似団体平均より低く推移しており、Ｈ29年度は類似団体平均より1.9ポイント低い状況である。過去に発行した地方債の償還が終了したこと、地方債の繰上償還により前年度比0.2％低下した。
一方、将来負担比率は類似団体平均が各年度0.0％であり、将来負担比率は40.5％と類似団体平均の0.0％を大きく上回っている。将来負担比率の分子である将来負担額から充当可能財源を控除した額が前年度15.0％増加したため将来負担比率が5.2ポイント上昇した。将来負担額は▲0.2％と微減だったが、将来負担額から控除される充当可能財源等が、地方債を財源とする貸付金償還金の皆減と充当可能基金減少により▲1.7％となったためで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</si>
</sst>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138651</c:v>
                </c:pt>
                <c:pt idx="4">
                  <c:v>122882</c:v>
                </c:pt>
              </c:numCache>
            </c:numRef>
          </c:val>
          <c:smooth val="0"/>
          <c:extLst>
            <c:ext xmlns:c16="http://schemas.microsoft.com/office/drawing/2014/chart" uri="{C3380CC4-5D6E-409C-BE32-E72D297353CC}">
              <c16:uniqueId val="{00000000-C553-4106-BEC1-CF9705283F4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83977</c:v>
                </c:pt>
                <c:pt idx="1">
                  <c:v>195648</c:v>
                </c:pt>
                <c:pt idx="2">
                  <c:v>257666</c:v>
                </c:pt>
                <c:pt idx="3">
                  <c:v>201893</c:v>
                </c:pt>
                <c:pt idx="4">
                  <c:v>181255</c:v>
                </c:pt>
              </c:numCache>
            </c:numRef>
          </c:val>
          <c:smooth val="0"/>
          <c:extLst>
            <c:ext xmlns:c16="http://schemas.microsoft.com/office/drawing/2014/chart" uri="{C3380CC4-5D6E-409C-BE32-E72D297353CC}">
              <c16:uniqueId val="{00000001-C553-4106-BEC1-CF9705283F44}"/>
            </c:ext>
          </c:extLst>
        </c:ser>
        <c:dLbls>
          <c:showLegendKey val="0"/>
          <c:showVal val="0"/>
          <c:showCatName val="0"/>
          <c:showSerName val="0"/>
          <c:showPercent val="0"/>
          <c:showBubbleSize val="0"/>
        </c:dLbls>
        <c:marker val="1"/>
        <c:smooth val="0"/>
        <c:axId val="196670472"/>
        <c:axId val="256422328"/>
      </c:lineChart>
      <c:catAx>
        <c:axId val="1966704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6422328"/>
        <c:crosses val="autoZero"/>
        <c:auto val="1"/>
        <c:lblAlgn val="ctr"/>
        <c:lblOffset val="100"/>
        <c:tickLblSkip val="1"/>
        <c:tickMarkSkip val="1"/>
        <c:noMultiLvlLbl val="0"/>
      </c:catAx>
      <c:valAx>
        <c:axId val="256422328"/>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6670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8.08</c:v>
                </c:pt>
                <c:pt idx="1">
                  <c:v>6.07</c:v>
                </c:pt>
                <c:pt idx="2">
                  <c:v>4.62</c:v>
                </c:pt>
                <c:pt idx="3">
                  <c:v>5.88</c:v>
                </c:pt>
                <c:pt idx="4">
                  <c:v>2.98</c:v>
                </c:pt>
              </c:numCache>
            </c:numRef>
          </c:val>
          <c:extLst>
            <c:ext xmlns:c16="http://schemas.microsoft.com/office/drawing/2014/chart" uri="{C3380CC4-5D6E-409C-BE32-E72D297353CC}">
              <c16:uniqueId val="{00000000-4458-41E4-AFD9-815D9319D64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28.27</c:v>
                </c:pt>
                <c:pt idx="1">
                  <c:v>31.94</c:v>
                </c:pt>
                <c:pt idx="2">
                  <c:v>32.32</c:v>
                </c:pt>
                <c:pt idx="3">
                  <c:v>33.26</c:v>
                </c:pt>
                <c:pt idx="4">
                  <c:v>33.409999999999997</c:v>
                </c:pt>
              </c:numCache>
            </c:numRef>
          </c:val>
          <c:extLst>
            <c:ext xmlns:c16="http://schemas.microsoft.com/office/drawing/2014/chart" uri="{C3380CC4-5D6E-409C-BE32-E72D297353CC}">
              <c16:uniqueId val="{00000001-4458-41E4-AFD9-815D9319D649}"/>
            </c:ext>
          </c:extLst>
        </c:ser>
        <c:dLbls>
          <c:showLegendKey val="0"/>
          <c:showVal val="0"/>
          <c:showCatName val="0"/>
          <c:showSerName val="0"/>
          <c:showPercent val="0"/>
          <c:showBubbleSize val="0"/>
        </c:dLbls>
        <c:gapWidth val="250"/>
        <c:overlap val="100"/>
        <c:axId val="256429384"/>
        <c:axId val="2564258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6.1</c:v>
                </c:pt>
                <c:pt idx="1">
                  <c:v>3.09</c:v>
                </c:pt>
                <c:pt idx="2">
                  <c:v>2.04</c:v>
                </c:pt>
                <c:pt idx="3">
                  <c:v>1.1599999999999999</c:v>
                </c:pt>
                <c:pt idx="4">
                  <c:v>1.8</c:v>
                </c:pt>
              </c:numCache>
            </c:numRef>
          </c:val>
          <c:smooth val="0"/>
          <c:extLst>
            <c:ext xmlns:c16="http://schemas.microsoft.com/office/drawing/2014/chart" uri="{C3380CC4-5D6E-409C-BE32-E72D297353CC}">
              <c16:uniqueId val="{00000002-4458-41E4-AFD9-815D9319D649}"/>
            </c:ext>
          </c:extLst>
        </c:ser>
        <c:dLbls>
          <c:showLegendKey val="0"/>
          <c:showVal val="0"/>
          <c:showCatName val="0"/>
          <c:showSerName val="0"/>
          <c:showPercent val="0"/>
          <c:showBubbleSize val="0"/>
        </c:dLbls>
        <c:marker val="1"/>
        <c:smooth val="0"/>
        <c:axId val="256429384"/>
        <c:axId val="256425856"/>
      </c:lineChart>
      <c:catAx>
        <c:axId val="256429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6425856"/>
        <c:crosses val="autoZero"/>
        <c:auto val="1"/>
        <c:lblAlgn val="ctr"/>
        <c:lblOffset val="100"/>
        <c:tickLblSkip val="1"/>
        <c:tickMarkSkip val="1"/>
        <c:noMultiLvlLbl val="0"/>
      </c:catAx>
      <c:valAx>
        <c:axId val="256425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6429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0.02</c:v>
                </c:pt>
                <c:pt idx="2">
                  <c:v>#N/A</c:v>
                </c:pt>
                <c:pt idx="3">
                  <c:v>0.02</c:v>
                </c:pt>
                <c:pt idx="4">
                  <c:v>#N/A</c:v>
                </c:pt>
                <c:pt idx="5">
                  <c:v>0.1</c:v>
                </c:pt>
                <c:pt idx="6">
                  <c:v>#N/A</c:v>
                </c:pt>
                <c:pt idx="7">
                  <c:v>0.74</c:v>
                </c:pt>
                <c:pt idx="8">
                  <c:v>#N/A</c:v>
                </c:pt>
                <c:pt idx="9">
                  <c:v>0</c:v>
                </c:pt>
              </c:numCache>
            </c:numRef>
          </c:val>
          <c:extLst>
            <c:ext xmlns:c16="http://schemas.microsoft.com/office/drawing/2014/chart" uri="{C3380CC4-5D6E-409C-BE32-E72D297353CC}">
              <c16:uniqueId val="{00000000-98FB-4FC5-B3A9-3395EA9343A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8FB-4FC5-B3A9-3395EA9343A8}"/>
            </c:ext>
          </c:extLst>
        </c:ser>
        <c:ser>
          <c:idx val="2"/>
          <c:order val="2"/>
          <c:tx>
            <c:strRef>
              <c:f>データシート!$A$29</c:f>
              <c:strCache>
                <c:ptCount val="1"/>
                <c:pt idx="0">
                  <c:v>小水力発電事業特別会計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0.13</c:v>
                </c:pt>
                <c:pt idx="8">
                  <c:v>#N/A</c:v>
                </c:pt>
                <c:pt idx="9">
                  <c:v>0</c:v>
                </c:pt>
              </c:numCache>
            </c:numRef>
          </c:val>
          <c:extLst>
            <c:ext xmlns:c16="http://schemas.microsoft.com/office/drawing/2014/chart" uri="{C3380CC4-5D6E-409C-BE32-E72D297353CC}">
              <c16:uniqueId val="{00000002-98FB-4FC5-B3A9-3395EA9343A8}"/>
            </c:ext>
          </c:extLst>
        </c:ser>
        <c:ser>
          <c:idx val="3"/>
          <c:order val="3"/>
          <c:tx>
            <c:strRef>
              <c:f>データシート!$A$30</c:f>
              <c:strCache>
                <c:ptCount val="1"/>
                <c:pt idx="0">
                  <c:v>後期高齢者医療保険事業特別会計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0.01</c:v>
                </c:pt>
                <c:pt idx="4">
                  <c:v>0.03</c:v>
                </c:pt>
                <c:pt idx="5">
                  <c:v>#N/A</c:v>
                </c:pt>
                <c:pt idx="6">
                  <c:v>#N/A</c:v>
                </c:pt>
                <c:pt idx="7">
                  <c:v>0</c:v>
                </c:pt>
                <c:pt idx="8">
                  <c:v>#N/A</c:v>
                </c:pt>
                <c:pt idx="9">
                  <c:v>0.01</c:v>
                </c:pt>
              </c:numCache>
            </c:numRef>
          </c:val>
          <c:extLst>
            <c:ext xmlns:c16="http://schemas.microsoft.com/office/drawing/2014/chart" uri="{C3380CC4-5D6E-409C-BE32-E72D297353CC}">
              <c16:uniqueId val="{00000003-98FB-4FC5-B3A9-3395EA9343A8}"/>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98FB-4FC5-B3A9-3395EA9343A8}"/>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5-98FB-4FC5-B3A9-3395EA9343A8}"/>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0.03</c:v>
                </c:pt>
                <c:pt idx="2">
                  <c:v>#N/A</c:v>
                </c:pt>
                <c:pt idx="3">
                  <c:v>0.01</c:v>
                </c:pt>
                <c:pt idx="4">
                  <c:v>#N/A</c:v>
                </c:pt>
                <c:pt idx="5">
                  <c:v>0.02</c:v>
                </c:pt>
                <c:pt idx="6">
                  <c:v>#N/A</c:v>
                </c:pt>
                <c:pt idx="7">
                  <c:v>0.03</c:v>
                </c:pt>
                <c:pt idx="8">
                  <c:v>#N/A</c:v>
                </c:pt>
                <c:pt idx="9">
                  <c:v>0.52</c:v>
                </c:pt>
              </c:numCache>
            </c:numRef>
          </c:val>
          <c:extLst>
            <c:ext xmlns:c16="http://schemas.microsoft.com/office/drawing/2014/chart" uri="{C3380CC4-5D6E-409C-BE32-E72D297353CC}">
              <c16:uniqueId val="{00000006-98FB-4FC5-B3A9-3395EA9343A8}"/>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0.37</c:v>
                </c:pt>
                <c:pt idx="2">
                  <c:v>#N/A</c:v>
                </c:pt>
                <c:pt idx="3">
                  <c:v>0.32</c:v>
                </c:pt>
                <c:pt idx="4">
                  <c:v>#N/A</c:v>
                </c:pt>
                <c:pt idx="5">
                  <c:v>0</c:v>
                </c:pt>
                <c:pt idx="6">
                  <c:v>#N/A</c:v>
                </c:pt>
                <c:pt idx="7">
                  <c:v>0.01</c:v>
                </c:pt>
                <c:pt idx="8">
                  <c:v>#N/A</c:v>
                </c:pt>
                <c:pt idx="9">
                  <c:v>0.76</c:v>
                </c:pt>
              </c:numCache>
            </c:numRef>
          </c:val>
          <c:extLst>
            <c:ext xmlns:c16="http://schemas.microsoft.com/office/drawing/2014/chart" uri="{C3380CC4-5D6E-409C-BE32-E72D297353CC}">
              <c16:uniqueId val="{00000007-98FB-4FC5-B3A9-3395EA9343A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8.07</c:v>
                </c:pt>
                <c:pt idx="2">
                  <c:v>#N/A</c:v>
                </c:pt>
                <c:pt idx="3">
                  <c:v>6.06</c:v>
                </c:pt>
                <c:pt idx="4">
                  <c:v>#N/A</c:v>
                </c:pt>
                <c:pt idx="5">
                  <c:v>4.62</c:v>
                </c:pt>
                <c:pt idx="6">
                  <c:v>#N/A</c:v>
                </c:pt>
                <c:pt idx="7">
                  <c:v>5.87</c:v>
                </c:pt>
                <c:pt idx="8">
                  <c:v>#N/A</c:v>
                </c:pt>
                <c:pt idx="9">
                  <c:v>2.98</c:v>
                </c:pt>
              </c:numCache>
            </c:numRef>
          </c:val>
          <c:extLst>
            <c:ext xmlns:c16="http://schemas.microsoft.com/office/drawing/2014/chart" uri="{C3380CC4-5D6E-409C-BE32-E72D297353CC}">
              <c16:uniqueId val="{00000008-98FB-4FC5-B3A9-3395EA9343A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0</c:v>
                </c:pt>
                <c:pt idx="1">
                  <c:v>0</c:v>
                </c:pt>
                <c:pt idx="2">
                  <c:v>0</c:v>
                </c:pt>
                <c:pt idx="3">
                  <c:v>0</c:v>
                </c:pt>
                <c:pt idx="4">
                  <c:v>0</c:v>
                </c:pt>
                <c:pt idx="5">
                  <c:v>0</c:v>
                </c:pt>
                <c:pt idx="6">
                  <c:v>0</c:v>
                </c:pt>
                <c:pt idx="7">
                  <c:v>0</c:v>
                </c:pt>
                <c:pt idx="8">
                  <c:v>#N/A</c:v>
                </c:pt>
                <c:pt idx="9">
                  <c:v>3</c:v>
                </c:pt>
              </c:numCache>
            </c:numRef>
          </c:val>
          <c:extLst>
            <c:ext xmlns:c16="http://schemas.microsoft.com/office/drawing/2014/chart" uri="{C3380CC4-5D6E-409C-BE32-E72D297353CC}">
              <c16:uniqueId val="{00000009-98FB-4FC5-B3A9-3395EA9343A8}"/>
            </c:ext>
          </c:extLst>
        </c:ser>
        <c:dLbls>
          <c:showLegendKey val="0"/>
          <c:showVal val="0"/>
          <c:showCatName val="0"/>
          <c:showSerName val="0"/>
          <c:showPercent val="0"/>
          <c:showBubbleSize val="0"/>
        </c:dLbls>
        <c:gapWidth val="150"/>
        <c:overlap val="100"/>
        <c:axId val="256423896"/>
        <c:axId val="256427816"/>
      </c:barChart>
      <c:catAx>
        <c:axId val="256423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6427816"/>
        <c:crosses val="autoZero"/>
        <c:auto val="1"/>
        <c:lblAlgn val="ctr"/>
        <c:lblOffset val="100"/>
        <c:tickLblSkip val="1"/>
        <c:tickMarkSkip val="1"/>
        <c:noMultiLvlLbl val="0"/>
      </c:catAx>
      <c:valAx>
        <c:axId val="256427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64238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906</c:v>
                </c:pt>
                <c:pt idx="5">
                  <c:v>910</c:v>
                </c:pt>
                <c:pt idx="8">
                  <c:v>809</c:v>
                </c:pt>
                <c:pt idx="11">
                  <c:v>801</c:v>
                </c:pt>
                <c:pt idx="14">
                  <c:v>836</c:v>
                </c:pt>
              </c:numCache>
            </c:numRef>
          </c:val>
          <c:extLst>
            <c:ext xmlns:c16="http://schemas.microsoft.com/office/drawing/2014/chart" uri="{C3380CC4-5D6E-409C-BE32-E72D297353CC}">
              <c16:uniqueId val="{00000000-637D-4AD0-B180-A31097FDCB1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37D-4AD0-B180-A31097FDCB1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637D-4AD0-B180-A31097FDCB1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78</c:v>
                </c:pt>
                <c:pt idx="3">
                  <c:v>61</c:v>
                </c:pt>
                <c:pt idx="6">
                  <c:v>63</c:v>
                </c:pt>
                <c:pt idx="9">
                  <c:v>56</c:v>
                </c:pt>
                <c:pt idx="12">
                  <c:v>60</c:v>
                </c:pt>
              </c:numCache>
            </c:numRef>
          </c:val>
          <c:extLst>
            <c:ext xmlns:c16="http://schemas.microsoft.com/office/drawing/2014/chart" uri="{C3380CC4-5D6E-409C-BE32-E72D297353CC}">
              <c16:uniqueId val="{00000003-637D-4AD0-B180-A31097FDCB1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189</c:v>
                </c:pt>
                <c:pt idx="3">
                  <c:v>185</c:v>
                </c:pt>
                <c:pt idx="6">
                  <c:v>168</c:v>
                </c:pt>
                <c:pt idx="9">
                  <c:v>206</c:v>
                </c:pt>
                <c:pt idx="12">
                  <c:v>241</c:v>
                </c:pt>
              </c:numCache>
            </c:numRef>
          </c:val>
          <c:extLst>
            <c:ext xmlns:c16="http://schemas.microsoft.com/office/drawing/2014/chart" uri="{C3380CC4-5D6E-409C-BE32-E72D297353CC}">
              <c16:uniqueId val="{00000004-637D-4AD0-B180-A31097FDCB1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37D-4AD0-B180-A31097FDCB1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37D-4AD0-B180-A31097FDCB1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883</c:v>
                </c:pt>
                <c:pt idx="3">
                  <c:v>848</c:v>
                </c:pt>
                <c:pt idx="6">
                  <c:v>738</c:v>
                </c:pt>
                <c:pt idx="9">
                  <c:v>716</c:v>
                </c:pt>
                <c:pt idx="12">
                  <c:v>690</c:v>
                </c:pt>
              </c:numCache>
            </c:numRef>
          </c:val>
          <c:extLst>
            <c:ext xmlns:c16="http://schemas.microsoft.com/office/drawing/2014/chart" uri="{C3380CC4-5D6E-409C-BE32-E72D297353CC}">
              <c16:uniqueId val="{00000007-637D-4AD0-B180-A31097FDCB14}"/>
            </c:ext>
          </c:extLst>
        </c:ser>
        <c:dLbls>
          <c:showLegendKey val="0"/>
          <c:showVal val="0"/>
          <c:showCatName val="0"/>
          <c:showSerName val="0"/>
          <c:showPercent val="0"/>
          <c:showBubbleSize val="0"/>
        </c:dLbls>
        <c:gapWidth val="100"/>
        <c:overlap val="100"/>
        <c:axId val="256426640"/>
        <c:axId val="256422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245</c:v>
                </c:pt>
                <c:pt idx="2">
                  <c:v>#N/A</c:v>
                </c:pt>
                <c:pt idx="3">
                  <c:v>#N/A</c:v>
                </c:pt>
                <c:pt idx="4">
                  <c:v>185</c:v>
                </c:pt>
                <c:pt idx="5">
                  <c:v>#N/A</c:v>
                </c:pt>
                <c:pt idx="6">
                  <c:v>#N/A</c:v>
                </c:pt>
                <c:pt idx="7">
                  <c:v>161</c:v>
                </c:pt>
                <c:pt idx="8">
                  <c:v>#N/A</c:v>
                </c:pt>
                <c:pt idx="9">
                  <c:v>#N/A</c:v>
                </c:pt>
                <c:pt idx="10">
                  <c:v>178</c:v>
                </c:pt>
                <c:pt idx="11">
                  <c:v>#N/A</c:v>
                </c:pt>
                <c:pt idx="12">
                  <c:v>#N/A</c:v>
                </c:pt>
                <c:pt idx="13">
                  <c:v>156</c:v>
                </c:pt>
                <c:pt idx="14">
                  <c:v>#N/A</c:v>
                </c:pt>
              </c:numCache>
            </c:numRef>
          </c:val>
          <c:smooth val="0"/>
          <c:extLst>
            <c:ext xmlns:c16="http://schemas.microsoft.com/office/drawing/2014/chart" uri="{C3380CC4-5D6E-409C-BE32-E72D297353CC}">
              <c16:uniqueId val="{00000008-637D-4AD0-B180-A31097FDCB14}"/>
            </c:ext>
          </c:extLst>
        </c:ser>
        <c:dLbls>
          <c:showLegendKey val="0"/>
          <c:showVal val="0"/>
          <c:showCatName val="0"/>
          <c:showSerName val="0"/>
          <c:showPercent val="0"/>
          <c:showBubbleSize val="0"/>
        </c:dLbls>
        <c:marker val="1"/>
        <c:smooth val="0"/>
        <c:axId val="256426640"/>
        <c:axId val="256422720"/>
      </c:lineChart>
      <c:catAx>
        <c:axId val="256426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6422720"/>
        <c:crosses val="autoZero"/>
        <c:auto val="1"/>
        <c:lblAlgn val="ctr"/>
        <c:lblOffset val="100"/>
        <c:tickLblSkip val="1"/>
        <c:tickMarkSkip val="1"/>
        <c:noMultiLvlLbl val="0"/>
      </c:catAx>
      <c:valAx>
        <c:axId val="256422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6426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7429</c:v>
                </c:pt>
                <c:pt idx="5">
                  <c:v>7514</c:v>
                </c:pt>
                <c:pt idx="8">
                  <c:v>7950</c:v>
                </c:pt>
                <c:pt idx="11">
                  <c:v>8087</c:v>
                </c:pt>
                <c:pt idx="14">
                  <c:v>8052</c:v>
                </c:pt>
              </c:numCache>
            </c:numRef>
          </c:val>
          <c:extLst>
            <c:ext xmlns:c16="http://schemas.microsoft.com/office/drawing/2014/chart" uri="{C3380CC4-5D6E-409C-BE32-E72D297353CC}">
              <c16:uniqueId val="{00000000-9FFD-4103-9416-159576F7249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483</c:v>
                </c:pt>
                <c:pt idx="5">
                  <c:v>502</c:v>
                </c:pt>
                <c:pt idx="8">
                  <c:v>505</c:v>
                </c:pt>
                <c:pt idx="11">
                  <c:v>506</c:v>
                </c:pt>
                <c:pt idx="14">
                  <c:v>440</c:v>
                </c:pt>
              </c:numCache>
            </c:numRef>
          </c:val>
          <c:extLst>
            <c:ext xmlns:c16="http://schemas.microsoft.com/office/drawing/2014/chart" uri="{C3380CC4-5D6E-409C-BE32-E72D297353CC}">
              <c16:uniqueId val="{00000001-9FFD-4103-9416-159576F7249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2952</c:v>
                </c:pt>
                <c:pt idx="5">
                  <c:v>2664</c:v>
                </c:pt>
                <c:pt idx="8">
                  <c:v>2637</c:v>
                </c:pt>
                <c:pt idx="11">
                  <c:v>2635</c:v>
                </c:pt>
                <c:pt idx="14">
                  <c:v>2547</c:v>
                </c:pt>
              </c:numCache>
            </c:numRef>
          </c:val>
          <c:extLst>
            <c:ext xmlns:c16="http://schemas.microsoft.com/office/drawing/2014/chart" uri="{C3380CC4-5D6E-409C-BE32-E72D297353CC}">
              <c16:uniqueId val="{00000002-9FFD-4103-9416-159576F7249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FFD-4103-9416-159576F7249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FFD-4103-9416-159576F7249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FFD-4103-9416-159576F7249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1231</c:v>
                </c:pt>
                <c:pt idx="3">
                  <c:v>1155</c:v>
                </c:pt>
                <c:pt idx="6">
                  <c:v>1118</c:v>
                </c:pt>
                <c:pt idx="9">
                  <c:v>1131</c:v>
                </c:pt>
                <c:pt idx="12">
                  <c:v>1149</c:v>
                </c:pt>
              </c:numCache>
            </c:numRef>
          </c:val>
          <c:extLst>
            <c:ext xmlns:c16="http://schemas.microsoft.com/office/drawing/2014/chart" uri="{C3380CC4-5D6E-409C-BE32-E72D297353CC}">
              <c16:uniqueId val="{00000006-9FFD-4103-9416-159576F7249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280</c:v>
                </c:pt>
                <c:pt idx="3">
                  <c:v>222</c:v>
                </c:pt>
                <c:pt idx="6">
                  <c:v>167</c:v>
                </c:pt>
                <c:pt idx="9">
                  <c:v>117</c:v>
                </c:pt>
                <c:pt idx="12">
                  <c:v>72</c:v>
                </c:pt>
              </c:numCache>
            </c:numRef>
          </c:val>
          <c:extLst>
            <c:ext xmlns:c16="http://schemas.microsoft.com/office/drawing/2014/chart" uri="{C3380CC4-5D6E-409C-BE32-E72D297353CC}">
              <c16:uniqueId val="{00000007-9FFD-4103-9416-159576F7249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3260</c:v>
                </c:pt>
                <c:pt idx="3">
                  <c:v>3509</c:v>
                </c:pt>
                <c:pt idx="6">
                  <c:v>3493</c:v>
                </c:pt>
                <c:pt idx="9">
                  <c:v>3438</c:v>
                </c:pt>
                <c:pt idx="12">
                  <c:v>3281</c:v>
                </c:pt>
              </c:numCache>
            </c:numRef>
          </c:val>
          <c:extLst>
            <c:ext xmlns:c16="http://schemas.microsoft.com/office/drawing/2014/chart" uri="{C3380CC4-5D6E-409C-BE32-E72D297353CC}">
              <c16:uniqueId val="{00000008-9FFD-4103-9416-159576F7249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c:v>
                </c:pt>
                <c:pt idx="3">
                  <c:v>4</c:v>
                </c:pt>
                <c:pt idx="6">
                  <c:v>4</c:v>
                </c:pt>
                <c:pt idx="9">
                  <c:v>3</c:v>
                </c:pt>
                <c:pt idx="12">
                  <c:v>2</c:v>
                </c:pt>
              </c:numCache>
            </c:numRef>
          </c:val>
          <c:extLst>
            <c:ext xmlns:c16="http://schemas.microsoft.com/office/drawing/2014/chart" uri="{C3380CC4-5D6E-409C-BE32-E72D297353CC}">
              <c16:uniqueId val="{00000009-9FFD-4103-9416-159576F7249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6774</c:v>
                </c:pt>
                <c:pt idx="3">
                  <c:v>6605</c:v>
                </c:pt>
                <c:pt idx="6">
                  <c:v>7165</c:v>
                </c:pt>
                <c:pt idx="9">
                  <c:v>7623</c:v>
                </c:pt>
                <c:pt idx="12">
                  <c:v>7781</c:v>
                </c:pt>
              </c:numCache>
            </c:numRef>
          </c:val>
          <c:extLst>
            <c:ext xmlns:c16="http://schemas.microsoft.com/office/drawing/2014/chart" uri="{C3380CC4-5D6E-409C-BE32-E72D297353CC}">
              <c16:uniqueId val="{0000000A-9FFD-4103-9416-159576F7249F}"/>
            </c:ext>
          </c:extLst>
        </c:ser>
        <c:dLbls>
          <c:showLegendKey val="0"/>
          <c:showVal val="0"/>
          <c:showCatName val="0"/>
          <c:showSerName val="0"/>
          <c:showPercent val="0"/>
          <c:showBubbleSize val="0"/>
        </c:dLbls>
        <c:gapWidth val="100"/>
        <c:overlap val="100"/>
        <c:axId val="256423504"/>
        <c:axId val="2564262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686</c:v>
                </c:pt>
                <c:pt idx="2">
                  <c:v>#N/A</c:v>
                </c:pt>
                <c:pt idx="3">
                  <c:v>#N/A</c:v>
                </c:pt>
                <c:pt idx="4">
                  <c:v>816</c:v>
                </c:pt>
                <c:pt idx="5">
                  <c:v>#N/A</c:v>
                </c:pt>
                <c:pt idx="6">
                  <c:v>#N/A</c:v>
                </c:pt>
                <c:pt idx="7">
                  <c:v>854</c:v>
                </c:pt>
                <c:pt idx="8">
                  <c:v>#N/A</c:v>
                </c:pt>
                <c:pt idx="9">
                  <c:v>#N/A</c:v>
                </c:pt>
                <c:pt idx="10">
                  <c:v>1083</c:v>
                </c:pt>
                <c:pt idx="11">
                  <c:v>#N/A</c:v>
                </c:pt>
                <c:pt idx="12">
                  <c:v>#N/A</c:v>
                </c:pt>
                <c:pt idx="13">
                  <c:v>1246</c:v>
                </c:pt>
                <c:pt idx="14">
                  <c:v>#N/A</c:v>
                </c:pt>
              </c:numCache>
            </c:numRef>
          </c:val>
          <c:smooth val="0"/>
          <c:extLst>
            <c:ext xmlns:c16="http://schemas.microsoft.com/office/drawing/2014/chart" uri="{C3380CC4-5D6E-409C-BE32-E72D297353CC}">
              <c16:uniqueId val="{0000000B-9FFD-4103-9416-159576F7249F}"/>
            </c:ext>
          </c:extLst>
        </c:ser>
        <c:dLbls>
          <c:showLegendKey val="0"/>
          <c:showVal val="0"/>
          <c:showCatName val="0"/>
          <c:showSerName val="0"/>
          <c:showPercent val="0"/>
          <c:showBubbleSize val="0"/>
        </c:dLbls>
        <c:marker val="1"/>
        <c:smooth val="0"/>
        <c:axId val="256423504"/>
        <c:axId val="256426248"/>
      </c:lineChart>
      <c:catAx>
        <c:axId val="256423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6426248"/>
        <c:crosses val="autoZero"/>
        <c:auto val="1"/>
        <c:lblAlgn val="ctr"/>
        <c:lblOffset val="100"/>
        <c:tickLblSkip val="1"/>
        <c:tickMarkSkip val="1"/>
        <c:noMultiLvlLbl val="0"/>
      </c:catAx>
      <c:valAx>
        <c:axId val="256426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6423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1265</c:v>
                </c:pt>
                <c:pt idx="1">
                  <c:v>1266</c:v>
                </c:pt>
                <c:pt idx="2">
                  <c:v>1268</c:v>
                </c:pt>
              </c:numCache>
            </c:numRef>
          </c:val>
          <c:extLst>
            <c:ext xmlns:c16="http://schemas.microsoft.com/office/drawing/2014/chart" uri="{C3380CC4-5D6E-409C-BE32-E72D297353CC}">
              <c16:uniqueId val="{00000000-3641-4675-A4C3-C8276E271E6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509</c:v>
                </c:pt>
                <c:pt idx="1">
                  <c:v>509</c:v>
                </c:pt>
                <c:pt idx="2">
                  <c:v>509</c:v>
                </c:pt>
              </c:numCache>
            </c:numRef>
          </c:val>
          <c:extLst>
            <c:ext xmlns:c16="http://schemas.microsoft.com/office/drawing/2014/chart" uri="{C3380CC4-5D6E-409C-BE32-E72D297353CC}">
              <c16:uniqueId val="{00000001-3641-4675-A4C3-C8276E271E6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1668</c:v>
                </c:pt>
                <c:pt idx="1">
                  <c:v>1709</c:v>
                </c:pt>
                <c:pt idx="2">
                  <c:v>1540</c:v>
                </c:pt>
              </c:numCache>
            </c:numRef>
          </c:val>
          <c:extLst>
            <c:ext xmlns:c16="http://schemas.microsoft.com/office/drawing/2014/chart" uri="{C3380CC4-5D6E-409C-BE32-E72D297353CC}">
              <c16:uniqueId val="{00000002-3641-4675-A4C3-C8276E271E60}"/>
            </c:ext>
          </c:extLst>
        </c:ser>
        <c:dLbls>
          <c:showLegendKey val="0"/>
          <c:showVal val="0"/>
          <c:showCatName val="0"/>
          <c:showSerName val="0"/>
          <c:showPercent val="0"/>
          <c:showBubbleSize val="0"/>
        </c:dLbls>
        <c:gapWidth val="120"/>
        <c:overlap val="100"/>
        <c:axId val="324715448"/>
        <c:axId val="324719760"/>
      </c:barChart>
      <c:catAx>
        <c:axId val="324715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24719760"/>
        <c:crosses val="autoZero"/>
        <c:auto val="1"/>
        <c:lblAlgn val="ctr"/>
        <c:lblOffset val="100"/>
        <c:tickLblSkip val="1"/>
        <c:tickMarkSkip val="1"/>
        <c:noMultiLvlLbl val="0"/>
      </c:catAx>
      <c:valAx>
        <c:axId val="3247197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24715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{16EE4A85-27B1-417D-A5DD-1FE9065681D0}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A85A-4E62-80BC-D490DDD92EC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{F9BEC49F-782B-4A47-8DD0-F072BBFD3DA2}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85A-4E62-80BC-D490DDD92EC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{BCDA9599-0495-4F95-B5C8-73DDBA30414D}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85A-4E62-80BC-D490DDD92EC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{58B749EA-6D4E-4ABC-9806-777C008D2B8D}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85A-4E62-80BC-D490DDD92EC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{EA7C3947-212B-43C1-9CFC-51B4E6C38C66}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85A-4E62-80BC-D490DDD92EC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{FFBC2154-9D98-42F4-8EE0-CF7F087C6DEA}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A85A-4E62-80BC-D490DDD92EC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{4786AB8B-251F-4979-8BAB-4D6074706FB4}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A85A-4E62-80BC-D490DDD92EC1}"/>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{6F253D92-DB0A-428D-A0DC-1AB20F4A2C4E}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A85A-4E62-80BC-D490DDD92EC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{DB8370B0-7C14-4F93-94D2-89BB73978BBD}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A85A-4E62-80BC-D490DDD92EC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85A-4E62-80BC-D490DDD92EC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{5C6C5EB9-D11E-4680-9D91-439DE9500F32}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A85A-4E62-80BC-D490DDD92EC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{4722A5E1-2C33-46C0-B1F5-723D3BA07E68}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85A-4E62-80BC-D490DDD92EC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{E9DCC914-1C20-4200-8FA5-B2722483B36E}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85A-4E62-80BC-D490DDD92EC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{848F9456-FAB3-4F57-B95E-4069C7738698}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85A-4E62-80BC-D490DDD92EC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{1795DC81-0951-46FF-91EA-DDCB0192B308}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85A-4E62-80BC-D490DDD92EC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{8A0C45D2-124A-4A20-9E86-C4B7777672B7}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A85A-4E62-80BC-D490DDD92EC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{93DD2508-0D63-4826-B7F6-7ACB9F129ACC}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A85A-4E62-80BC-D490DDD92EC1}"/>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{1AAC8482-CAB1-4331-BBB5-7AC20322D8E7}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A85A-4E62-80BC-D490DDD92EC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{059F650A-A9AB-4F5B-8EC4-3001A141BF27}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A85A-4E62-80BC-D490DDD92EC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A85A-4E62-80BC-D490DDD92EC1}"/>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{460DA57F-5DFA-490B-B5C5-5E90D7D1C41C}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3E8-40CE-B7C9-DB8DF5E6CEC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{73399BC0-9597-47C0-994E-807570F26A71}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3E8-40CE-B7C9-DB8DF5E6CEC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{8ACCB833-2D71-4A13-93F5-61BFED1CD607}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3E8-40CE-B7C9-DB8DF5E6CEC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{E8E77B83-91AD-4A0D-ABB3-7ADEA3D0FC88}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3E8-40CE-B7C9-DB8DF5E6CEC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{6FECE41F-1BAD-4837-BD8B-F06FEF036522}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3E8-40CE-B7C9-DB8DF5E6CEC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{5DE93D66-C83B-4A70-82E2-0FAD31A91FC5}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3E8-40CE-B7C9-DB8DF5E6CEC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{CD0D1407-882E-4B99-AAE7-E0B7D6F49061}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3E8-40CE-B7C9-DB8DF5E6CEC8}"/>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{28023DC9-244F-4FA7-9B5B-C825C207E983}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3E8-40CE-B7C9-DB8DF5E6CEC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{1E73698A-5F54-4093-ADB6-520830C57E66}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3E8-40CE-B7C9-DB8DF5E6CEC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8.8000000000000007</c:v>
                </c:pt>
                <c:pt idx="8">
                  <c:v>7</c:v>
                </c:pt>
                <c:pt idx="16">
                  <c:v>6.1</c:v>
                </c:pt>
                <c:pt idx="24">
                  <c:v>5.5</c:v>
                </c:pt>
                <c:pt idx="32">
                  <c:v>5.3</c:v>
                </c:pt>
              </c:numCache>
            </c:numRef>
          </c:xVal>
          <c:yVal>
            <c:numRef>
              <c:f>公会計指標分析・財政指標組合せ分析表!$BP$73:$DC$73</c:f>
              <c:numCache>
                <c:formatCode>#,##0.0;"▲ "#,##0.0</c:formatCode>
                <c:ptCount val="40"/>
                <c:pt idx="0">
                  <c:v>21.1</c:v>
                </c:pt>
                <c:pt idx="8">
                  <c:v>26.2</c:v>
                </c:pt>
                <c:pt idx="16">
                  <c:v>26.9</c:v>
                </c:pt>
                <c:pt idx="24">
                  <c:v>35.299999999999997</c:v>
                </c:pt>
                <c:pt idx="32">
                  <c:v>40.5</c:v>
                </c:pt>
              </c:numCache>
            </c:numRef>
          </c:yVal>
          <c:smooth val="0"/>
          <c:extLst>
            <c:ext xmlns:c16="http://schemas.microsoft.com/office/drawing/2014/chart" uri="{C3380CC4-5D6E-409C-BE32-E72D297353CC}">
              <c16:uniqueId val="{00000009-F3E8-40CE-B7C9-DB8DF5E6CEC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{32813C7B-1317-4667-8E66-DF2E46DBCE9F}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3E8-40CE-B7C9-DB8DF5E6CEC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{33DE927A-33EE-490A-9F59-351A511EE910}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3E8-40CE-B7C9-DB8DF5E6CEC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{705765CC-8E6D-4BE8-A98D-4F8F5F13E99C}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3E8-40CE-B7C9-DB8DF5E6CEC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{2C3E2E87-76E3-4A91-A579-1E17E6955C14}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3E8-40CE-B7C9-DB8DF5E6CEC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{7E23B248-872E-4C45-B99E-71B342EDC25E}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3E8-40CE-B7C9-DB8DF5E6CEC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{57E9CF0D-70F3-4170-AB1F-A60E6AA21CAC}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3E8-40CE-B7C9-DB8DF5E6CEC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{3DFE38E7-0DCB-460D-834B-4DAA64189CC0}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3E8-40CE-B7C9-DB8DF5E6CEC8}"/>
                </c:ext>
              </c:extLst>
            </c:dLbl>
            <c:dLbl>
              <c:idx val="24"/>
              <c:layout>
                <c:manualLayout>
                  <c:x val="-2.638498332092741E-2"/>
                  <c:y val="-4.349592131553593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{94BA7646-3DD3-40DA-BEB8-D1407871397F}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3E8-40CE-B7C9-DB8DF5E6CEC8}"/>
                </c:ext>
              </c:extLst>
            </c:dLbl>
            <c:dLbl>
              <c:idx val="32"/>
              <c:layout>
                <c:manualLayout>
                  <c:x val="-3.7010999917293855E-2"/>
                  <c:y val="-8.1337372860052048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{AFEB01EE-65E1-4E26-993E-C71A49D776ED}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3E8-40CE-B7C9-DB8DF5E6CEC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8.6</c:v>
                </c:pt>
                <c:pt idx="24">
                  <c:v>7.3</c:v>
                </c:pt>
                <c:pt idx="32">
                  <c:v>7.2</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3E8-40CE-B7C9-DB8DF5E6CEC8}"/>
            </c:ext>
          </c:extLst>
        </c:ser>
        <c:dLbls>
          <c:showLegendKey val="0"/>
          <c:showVal val="1"/>
          <c:showCatName val="0"/>
          <c:showSerName val="0"/>
          <c:showPercent val="0"/>
          <c:showBubbleSize val="0"/>
        </c:dLbls>
        <c:axId val="84219776"/>
        <c:axId val="84234240"/>
      </c:scatterChart>
      <c:valAx>
        <c:axId val="84219776"/>
        <c:scaling>
          <c:orientation val="minMax"/>
          <c:max val="10.199999999999999"/>
          <c:min val="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8"/>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島根県吉賀町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町村合併以降、積極的な繰上償還の実施や地方債の借入抑制等により、元利償還金が年々減少してい</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る。一方、公営企業債については、普通建設事業に伴う元利償還金が増加している。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実質公債比率の分子全体としては、過疎債や合併特例債等の交付税算入率の高い起債が多くなっており元利償還金等と交付税算入公債費等との差が小さくなっている。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今後は新規発行分地方債の償還開始により、元利償還金が増加していく見込であるため、発行と償還のスケジュール調整が重要になる。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島根県吉賀町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町村合併以降、積極的な繰上償還の実施や地方債の借入抑制等により、地方債の現在高は減少傾向にあったが、平成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28</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以降</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は公共施設等整備</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・更新</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事業の財源として地方債発行額</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させており</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、地方債残高が増加に転じている。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また、</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地方創生事業を基金取り崩しにより実施しており、</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充当可能基金は</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、減少傾向にある。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島根県吉賀町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その他特定目的基金を町独自の子育て支援事業の充実や吉賀町版地方創生事業に充当しており、基金全体で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収支不足への対応、町独自の子育て支援事業、吉賀町版地方創生事業等への充当するため一部を取り崩す予定である。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まちづくり基金は、主に子育て支援事業の充実のため充当する。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ふるさと創生基金は、吉賀町版地方創生事業に充当する。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地域福祉基金は、地域福祉・地域医療対策に充当する。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まちづくり基金は、子育て支援事業へ充当したため減少した。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ふるさと創生基金は、吉賀町版地方創生事業へ充当したため減少した。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まちづくり基金は、過疎ソフト及び小水力発電会計からの繰入金を財源に積立を行っており、今後も子育て支援事業へ充当する予定である。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吉賀町版地方創生事業へ充当する予定である。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地域福祉基金は、地域福祉・地域医療対策に充当する予定である。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大きな増減はなく利子分の増加のみである。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収支不足に対応するため一部を取り崩す予定である。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年度以降の繰上償還財源として一部を取り崩す予定である。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EF6F6D0-AFFF-4B36-A355-C7F959F2E5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3B18AE8-F01B-41CD-A39C-2112AAEB58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5E50BD48-2C1C-4F9D-9B12-2DDEFEB8FF3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9818C636-1110-4148-8973-5D467849F41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21C68293-74AD-4EA4-A6C4-6E503E652C7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5B7543CF-DBB3-4DDE-961B-98EBA2A1BDC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島根県吉賀町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9730D3FA-4CEC-44AF-8386-F46E42B47F5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52D62FAB-1AF5-4541-AFCE-72FEA4BADB6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980078F4-9E40-4563-A7F6-6829561D87C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9C05CD70-4C4A-4642-A2EB-7F5E48D19D2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5685694B-1834-46D8-832B-26994766CCC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CB4C2B0A-AE1F-4FF2-9B58-DBECFA97F35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6,345
6,211
336.50
6,780,025
6,632,939
113,238
3,794,125
7,781,245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D593E45A-D8BA-4D79-8F29-29841E56217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B37DB107-9E6B-46D0-A47C-C93EBBB066D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6730E926-8344-4D50-B987-B9DA631AED8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FA3150F4-6955-4844-8A12-4A0CF09CCAB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7AA1D6AB-FFD4-48F8-878F-A7B5166DF4C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BBFDAE7B-55DA-409C-8D46-65B9A6F43C8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32923427-0762-4A8C-9D24-65FCA790B83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FBB96E03-154C-48A7-8EBE-B287C0D252C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49E7061F-FB37-4764-9850-CCCD25DB317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1917F5C4-190E-4CEE-BACE-7A0AEE645FD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4CEF6353-F0C1-44B3-BDB8-F870CB2A81A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4FC0B3F3-33AE-433C-8A97-4C243350280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20C2C8D1-3DAB-4412-BC40-C7A062CE71B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C27CB153-B42D-4215-979C-C92C8D9A0AF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968C605-F26A-49D6-818F-6865FAE9EAA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4895EABA-BCB9-4276-B3D1-A6A1AFDEC3A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90999B26-647A-4DEC-ACD1-FF55E129051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C24BCCD9-C075-4C1D-8167-7243C2E2FAE9}"/>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C9E6ECC4-51D6-462A-9566-5FEE775C74AB}"/>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E8BDCD06-7739-43C1-8FB3-51F775749BD7}"/>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7D44E55D-4193-45ED-A3E2-CC617ED60FD4}"/>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B7707325-2588-4024-8015-5C162ED2227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B2B58ADC-9E3D-4038-AC9A-6A6B1A3F49E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id="{79EFA502-0538-4889-8791-5A83FAF08AAA}"/>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C7EA868A-CEBC-4011-BEA2-509A905C1E5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A1E02944-A8E3-4D40-9D86-E66795377C9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350A69DD-DCC0-4207-9C5D-90E87184B3A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4CCFCD1A-E1C1-4A59-8676-1E77A0BFD4D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66EB75F8-5F52-4085-88DA-8DD727D2C5C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7F65CB11-10AE-464D-8EB0-A453B6F3273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4F6594F9-6706-4A69-93F9-F3FB1450FA7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DD548B58-D998-4BB6-B1BA-599333C69D6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920D9B15-AA9F-4D31-AA27-6B799DA2D7D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8DEEE2C1-654B-410F-93B4-F6796F7747D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8" name="正方形/長方形 47">
          <a:extLst>
            <a:ext uri="{FF2B5EF4-FFF2-40B4-BE49-F238E27FC236}">
              <a16:creationId xmlns:a16="http://schemas.microsoft.com/office/drawing/2014/main" id="{EB5D022A-F499-43A3-8F4F-A1D35AA276F8}"/>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49" name="正方形/長方形 48">
          <a:extLst>
            <a:ext uri="{FF2B5EF4-FFF2-40B4-BE49-F238E27FC236}">
              <a16:creationId xmlns:a16="http://schemas.microsoft.com/office/drawing/2014/main" id="{B59A0444-6F70-481E-A54F-9983D118334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0" name="正方形/長方形 49">
          <a:extLst>
            <a:ext uri="{FF2B5EF4-FFF2-40B4-BE49-F238E27FC236}">
              <a16:creationId xmlns:a16="http://schemas.microsoft.com/office/drawing/2014/main" id="{92FB6E6E-3ECE-4432-A598-469938ECA395}"/>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51" name="正方形/長方形 50">
          <a:extLst>
            <a:ext uri="{FF2B5EF4-FFF2-40B4-BE49-F238E27FC236}">
              <a16:creationId xmlns:a16="http://schemas.microsoft.com/office/drawing/2014/main" id="{39CFFA22-2346-4C28-83B1-54B755D341B1}"/>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2" name="正方形/長方形 51">
          <a:extLst>
            <a:ext uri="{FF2B5EF4-FFF2-40B4-BE49-F238E27FC236}">
              <a16:creationId xmlns:a16="http://schemas.microsoft.com/office/drawing/2014/main" id="{FF55BBF9-AC93-4154-B9DD-2BFA66C3016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3" name="正方形/長方形 52">
          <a:extLst>
            <a:ext uri="{FF2B5EF4-FFF2-40B4-BE49-F238E27FC236}">
              <a16:creationId xmlns:a16="http://schemas.microsoft.com/office/drawing/2014/main" id="{826DD739-8D78-46EE-A701-301E80CF150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4" name="正方形/長方形 53">
          <a:extLst>
            <a:ext uri="{FF2B5EF4-FFF2-40B4-BE49-F238E27FC236}">
              <a16:creationId xmlns:a16="http://schemas.microsoft.com/office/drawing/2014/main" id="{97111F24-20FA-4DBF-8D88-6A80442E3D0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5" name="正方形/長方形 54">
          <a:extLst>
            <a:ext uri="{FF2B5EF4-FFF2-40B4-BE49-F238E27FC236}">
              <a16:creationId xmlns:a16="http://schemas.microsoft.com/office/drawing/2014/main" id="{F4FB5116-6E40-46C5-80A2-D89CD3D94CA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6" name="正方形/長方形 55">
          <a:extLst>
            <a:ext uri="{FF2B5EF4-FFF2-40B4-BE49-F238E27FC236}">
              <a16:creationId xmlns:a16="http://schemas.microsoft.com/office/drawing/2014/main" id="{04D33FFF-2133-445F-A5FC-D6C040170BB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7" name="正方形/長方形 56">
          <a:extLst>
            <a:ext uri="{FF2B5EF4-FFF2-40B4-BE49-F238E27FC236}">
              <a16:creationId xmlns:a16="http://schemas.microsoft.com/office/drawing/2014/main" id="{1329E87D-FBDD-412B-8109-34E8245E5AA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8" name="正方形/長方形 57">
          <a:extLst>
            <a:ext uri="{FF2B5EF4-FFF2-40B4-BE49-F238E27FC236}">
              <a16:creationId xmlns:a16="http://schemas.microsoft.com/office/drawing/2014/main" id="{519D79C4-6587-44E3-8A49-64D78C519CD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59" name="正方形/長方形 58">
          <a:extLst>
            <a:ext uri="{FF2B5EF4-FFF2-40B4-BE49-F238E27FC236}">
              <a16:creationId xmlns:a16="http://schemas.microsoft.com/office/drawing/2014/main" id="{1F8124BC-607B-4077-ABA5-C91547B9817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0" name="正方形/長方形 59">
          <a:extLst>
            <a:ext uri="{FF2B5EF4-FFF2-40B4-BE49-F238E27FC236}">
              <a16:creationId xmlns:a16="http://schemas.microsoft.com/office/drawing/2014/main" id="{7D6CED75-D956-4745-83D1-82271E9252E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1" name="テキスト ボックス 60">
          <a:extLst>
            <a:ext uri="{FF2B5EF4-FFF2-40B4-BE49-F238E27FC236}">
              <a16:creationId xmlns:a16="http://schemas.microsoft.com/office/drawing/2014/main" id="{210A93E8-92E8-4FC2-94D1-9358418455D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債務償還可能年数の分子となる将来負担比率</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40.5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％と類似団体平均の</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％を大きく上回っており、類似団体平均より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年長くなっている。</a:t>
          </a:r>
          <a:endParaRPr lang="ja-JP" altLang="ja-JP">
            <a:effectLst/>
            <a:latin typeface="ＭＳ ゴシック" panose="020B0609070205080204" pitchFamily="49" charset="-128"/>
            <a:ea typeface="ＭＳ ゴシック" panose="020B0609070205080204" pitchFamily="49"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2" name="テキスト ボックス 61">
          <a:extLst>
            <a:ext uri="{FF2B5EF4-FFF2-40B4-BE49-F238E27FC236}">
              <a16:creationId xmlns:a16="http://schemas.microsoft.com/office/drawing/2014/main" id="{9DB7B9D7-E834-44F1-B002-21C585F6374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3" name="直線コネクタ 62">
          <a:extLst>
            <a:ext uri="{FF2B5EF4-FFF2-40B4-BE49-F238E27FC236}">
              <a16:creationId xmlns:a16="http://schemas.microsoft.com/office/drawing/2014/main" id="{AC71B589-CFA5-4D2F-B0C4-C1F765EA8BA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4" name="直線コネクタ 63">
          <a:extLst>
            <a:ext uri="{FF2B5EF4-FFF2-40B4-BE49-F238E27FC236}">
              <a16:creationId xmlns:a16="http://schemas.microsoft.com/office/drawing/2014/main" id="{9765A565-CF22-47A0-83B4-DE371A1AE895}"/>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65" name="テキスト ボックス 64">
          <a:extLst>
            <a:ext uri="{FF2B5EF4-FFF2-40B4-BE49-F238E27FC236}">
              <a16:creationId xmlns:a16="http://schemas.microsoft.com/office/drawing/2014/main" id="{1CE366C7-0F24-4659-9FCC-617A7FB2E84A}"/>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66" name="直線コネクタ 65">
          <a:extLst>
            <a:ext uri="{FF2B5EF4-FFF2-40B4-BE49-F238E27FC236}">
              <a16:creationId xmlns:a16="http://schemas.microsoft.com/office/drawing/2014/main" id="{45B1A21A-DE90-495B-9DA9-97BF87CA3FAB}"/>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67" name="テキスト ボックス 66">
          <a:extLst>
            <a:ext uri="{FF2B5EF4-FFF2-40B4-BE49-F238E27FC236}">
              <a16:creationId xmlns:a16="http://schemas.microsoft.com/office/drawing/2014/main" id="{F239C171-8663-4BE4-B49F-F888DE6FDDC5}"/>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68" name="直線コネクタ 67">
          <a:extLst>
            <a:ext uri="{FF2B5EF4-FFF2-40B4-BE49-F238E27FC236}">
              <a16:creationId xmlns:a16="http://schemas.microsoft.com/office/drawing/2014/main" id="{36B8ACB6-B005-4970-AC00-63FB57F41646}"/>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69" name="テキスト ボックス 68">
          <a:extLst>
            <a:ext uri="{FF2B5EF4-FFF2-40B4-BE49-F238E27FC236}">
              <a16:creationId xmlns:a16="http://schemas.microsoft.com/office/drawing/2014/main" id="{D6428E90-7479-45F4-9077-35E5105B2847}"/>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0" name="直線コネクタ 69">
          <a:extLst>
            <a:ext uri="{FF2B5EF4-FFF2-40B4-BE49-F238E27FC236}">
              <a16:creationId xmlns:a16="http://schemas.microsoft.com/office/drawing/2014/main" id="{04454B3B-784C-44A6-8FAA-6F62A261A59D}"/>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71" name="テキスト ボックス 70">
          <a:extLst>
            <a:ext uri="{FF2B5EF4-FFF2-40B4-BE49-F238E27FC236}">
              <a16:creationId xmlns:a16="http://schemas.microsoft.com/office/drawing/2014/main" id="{0CF7CE2C-8C75-459D-9A79-FE8EE1760ABA}"/>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2" name="直線コネクタ 71">
          <a:extLst>
            <a:ext uri="{FF2B5EF4-FFF2-40B4-BE49-F238E27FC236}">
              <a16:creationId xmlns:a16="http://schemas.microsoft.com/office/drawing/2014/main" id="{C64DB029-D633-4C5C-B73A-F85AB6F53CE7}"/>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73" name="テキスト ボックス 72">
          <a:extLst>
            <a:ext uri="{FF2B5EF4-FFF2-40B4-BE49-F238E27FC236}">
              <a16:creationId xmlns:a16="http://schemas.microsoft.com/office/drawing/2014/main" id="{85D9FA1E-6B04-45BC-A169-DB63496468DF}"/>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4" name="直線コネクタ 73">
          <a:extLst>
            <a:ext uri="{FF2B5EF4-FFF2-40B4-BE49-F238E27FC236}">
              <a16:creationId xmlns:a16="http://schemas.microsoft.com/office/drawing/2014/main" id="{EA899D32-F535-4F13-AECA-18A1EC7EED7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CEA14B5A-2B5F-4684-BF75-10B4C0E3D86E}"/>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6" name="債務償還可能年数グラフ枠">
          <a:extLst>
            <a:ext uri="{FF2B5EF4-FFF2-40B4-BE49-F238E27FC236}">
              <a16:creationId xmlns:a16="http://schemas.microsoft.com/office/drawing/2014/main" id="{ACC87B6D-7E54-4F51-BB23-E59144503EC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95603</xdr:rowOff>
    </xdr:from>
    <xdr:to>
      <xdr:col>76</xdr:col>
      <xdr:colOff>21589</xdr:colOff>
      <xdr:row>34</xdr:row>
      <xdr:rowOff>151342</xdr:rowOff>
    </xdr:to>
    <xdr:cxnSp macro="">
      <xdr:nvCxnSpPr>
        <xdr:cNvPr id="77" name="直線コネクタ 76">
          <a:extLst>
            <a:ext uri="{FF2B5EF4-FFF2-40B4-BE49-F238E27FC236}">
              <a16:creationId xmlns:a16="http://schemas.microsoft.com/office/drawing/2014/main" id="{E6C4B047-2061-4AE6-B4F9-0D3ABCFDDBD5}"/>
            </a:ext>
          </a:extLst>
        </xdr:cNvPr>
        <xdr:cNvCxnSpPr/>
      </xdr:nvCxnSpPr>
      <xdr:spPr>
        <a:xfrm flipV="1">
          <a:off x="14793595" y="5324828"/>
          <a:ext cx="1269" cy="142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78" name="債務償還可能年数最小値テキスト">
          <a:extLst>
            <a:ext uri="{FF2B5EF4-FFF2-40B4-BE49-F238E27FC236}">
              <a16:creationId xmlns:a16="http://schemas.microsoft.com/office/drawing/2014/main" id="{B23AC7A7-C4A7-4B00-A9AB-ED6B388FA868}"/>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79" name="直線コネクタ 78">
          <a:extLst>
            <a:ext uri="{FF2B5EF4-FFF2-40B4-BE49-F238E27FC236}">
              <a16:creationId xmlns:a16="http://schemas.microsoft.com/office/drawing/2014/main" id="{7F5B9F09-6DDF-4030-B448-61EB27D62B3F}"/>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42280</xdr:rowOff>
    </xdr:from>
    <xdr:ext cx="405111" cy="259045"/>
    <xdr:sp macro="" textlink="">
      <xdr:nvSpPr>
        <xdr:cNvPr id="80" name="債務償還可能年数最大値テキスト">
          <a:extLst>
            <a:ext uri="{FF2B5EF4-FFF2-40B4-BE49-F238E27FC236}">
              <a16:creationId xmlns:a16="http://schemas.microsoft.com/office/drawing/2014/main" id="{037CADBE-5D20-421D-82BC-2209BEC1EA74}"/>
            </a:ext>
          </a:extLst>
        </xdr:cNvPr>
        <xdr:cNvSpPr txBox="1"/>
      </xdr:nvSpPr>
      <xdr:spPr>
        <a:xfrm>
          <a:off x="14846300" y="51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95603</xdr:rowOff>
    </xdr:from>
    <xdr:to>
      <xdr:col>76</xdr:col>
      <xdr:colOff>111125</xdr:colOff>
      <xdr:row>26</xdr:row>
      <xdr:rowOff>95603</xdr:rowOff>
    </xdr:to>
    <xdr:cxnSp macro="">
      <xdr:nvCxnSpPr>
        <xdr:cNvPr id="81" name="直線コネクタ 80">
          <a:extLst>
            <a:ext uri="{FF2B5EF4-FFF2-40B4-BE49-F238E27FC236}">
              <a16:creationId xmlns:a16="http://schemas.microsoft.com/office/drawing/2014/main" id="{B5DC52ED-30EE-4AFE-8AD5-675961BD7CA2}"/>
            </a:ext>
          </a:extLst>
        </xdr:cNvPr>
        <xdr:cNvCxnSpPr/>
      </xdr:nvCxnSpPr>
      <xdr:spPr>
        <a:xfrm>
          <a:off x="14706600" y="532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17585</xdr:rowOff>
    </xdr:from>
    <xdr:ext cx="340478" cy="259045"/>
    <xdr:sp macro="" textlink="">
      <xdr:nvSpPr>
        <xdr:cNvPr id="82" name="債務償還可能年数平均値テキスト">
          <a:extLst>
            <a:ext uri="{FF2B5EF4-FFF2-40B4-BE49-F238E27FC236}">
              <a16:creationId xmlns:a16="http://schemas.microsoft.com/office/drawing/2014/main" id="{345779A5-385E-4763-A38B-B88FCAC5BE60}"/>
            </a:ext>
          </a:extLst>
        </xdr:cNvPr>
        <xdr:cNvSpPr txBox="1"/>
      </xdr:nvSpPr>
      <xdr:spPr>
        <a:xfrm>
          <a:off x="14846300" y="61040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83" name="フローチャート: 判断 82">
          <a:extLst>
            <a:ext uri="{FF2B5EF4-FFF2-40B4-BE49-F238E27FC236}">
              <a16:creationId xmlns:a16="http://schemas.microsoft.com/office/drawing/2014/main" id="{39D9C95C-D473-476D-9E74-357065737679}"/>
            </a:ext>
          </a:extLst>
        </xdr:cNvPr>
        <xdr:cNvSpPr/>
      </xdr:nvSpPr>
      <xdr:spPr>
        <a:xfrm>
          <a:off x="14744700" y="612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B73CCB88-1594-4B47-9B3E-2EA9F2FEE4C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8DB1CC5-F354-4ED3-B4C4-FB41593FBD6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CE577FA5-466A-4668-8D49-18052378FB3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79227E6B-E657-47E7-B6D4-E5CCA07F1F9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287111C8-FC63-49EA-BCE0-1D4CBD1A4DE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70203</xdr:rowOff>
    </xdr:from>
    <xdr:to>
      <xdr:col>76</xdr:col>
      <xdr:colOff>73025</xdr:colOff>
      <xdr:row>30</xdr:row>
      <xdr:rowOff>353</xdr:rowOff>
    </xdr:to>
    <xdr:sp macro="" textlink="">
      <xdr:nvSpPr>
        <xdr:cNvPr id="89" name="楕円 88">
          <a:extLst>
            <a:ext uri="{FF2B5EF4-FFF2-40B4-BE49-F238E27FC236}">
              <a16:creationId xmlns:a16="http://schemas.microsoft.com/office/drawing/2014/main" id="{7FBBB929-9A6E-4294-8505-AB787F3DBEC1}"/>
            </a:ext>
          </a:extLst>
        </xdr:cNvPr>
        <xdr:cNvSpPr/>
      </xdr:nvSpPr>
      <xdr:spPr>
        <a:xfrm>
          <a:off x="14744700" y="581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93080</xdr:rowOff>
    </xdr:from>
    <xdr:ext cx="340478" cy="259045"/>
    <xdr:sp macro="" textlink="">
      <xdr:nvSpPr>
        <xdr:cNvPr id="90" name="債務償還可能年数該当値テキスト">
          <a:extLst>
            <a:ext uri="{FF2B5EF4-FFF2-40B4-BE49-F238E27FC236}">
              <a16:creationId xmlns:a16="http://schemas.microsoft.com/office/drawing/2014/main" id="{E3B5BA98-F061-4198-8BC0-6CCDDC36CD72}"/>
            </a:ext>
          </a:extLst>
        </xdr:cNvPr>
        <xdr:cNvSpPr txBox="1"/>
      </xdr:nvSpPr>
      <xdr:spPr>
        <a:xfrm>
          <a:off x="14846300" y="56652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1" name="正方形/長方形 90">
          <a:extLst>
            <a:ext uri="{FF2B5EF4-FFF2-40B4-BE49-F238E27FC236}">
              <a16:creationId xmlns:a16="http://schemas.microsoft.com/office/drawing/2014/main" id="{6B24AFEE-A302-40BF-A10F-565972104E6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2" name="正方形/長方形 91">
          <a:extLst>
            <a:ext uri="{FF2B5EF4-FFF2-40B4-BE49-F238E27FC236}">
              <a16:creationId xmlns:a16="http://schemas.microsoft.com/office/drawing/2014/main" id="{9164344B-8A7F-49B0-B2B1-091B7D7DF74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3" name="正方形/長方形 92">
          <a:extLst>
            <a:ext uri="{FF2B5EF4-FFF2-40B4-BE49-F238E27FC236}">
              <a16:creationId xmlns:a16="http://schemas.microsoft.com/office/drawing/2014/main" id="{7DA765D8-9E97-4265-999B-1505C1FC4C73}"/>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4" name="正方形/長方形 93">
          <a:extLst>
            <a:ext uri="{FF2B5EF4-FFF2-40B4-BE49-F238E27FC236}">
              <a16:creationId xmlns:a16="http://schemas.microsoft.com/office/drawing/2014/main" id="{9CD6D1A8-22C8-45B6-91F5-C4EC0CC5A3CA}"/>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95" name="テキスト ボックス 94">
          <a:extLst>
            <a:ext uri="{FF2B5EF4-FFF2-40B4-BE49-F238E27FC236}">
              <a16:creationId xmlns:a16="http://schemas.microsoft.com/office/drawing/2014/main" id="{1425A7FC-33BC-4119-89A3-DA6C9C30B3A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96" name="テキスト ボックス 95">
          <a:extLst>
            <a:ext uri="{FF2B5EF4-FFF2-40B4-BE49-F238E27FC236}">
              <a16:creationId xmlns:a16="http://schemas.microsoft.com/office/drawing/2014/main" id="{EE7A9783-4706-4EEB-B768-6E98C9266AC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F377922-7543-4C38-A144-7003B9730E1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23BAE8B-0210-4365-903B-8A5D1B334D4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E0138AB-01E8-4888-9673-E5896D77E6D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4044C28-64A5-49AC-B611-7C21ECF1611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島根県吉賀町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8C6893C-F5B4-4CF2-9F78-FB0DF1EC39E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ECF0457-69E1-4EFC-8CC3-EE416555CE6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A4D36C5-4CEC-49E9-B9A6-286F517C19B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DDB3DA7-30DA-4CC8-8750-CBA338E87F9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0196345-1378-4DB4-B898-3F4018698D2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4B6F1C4-23DD-46C7-A21C-1CC6CBA6812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6,345
6,211
336.50
6,780,025
6,632,939
113,238
3,794,125
7,781,245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6B3052E-8013-4C94-9061-D2458B08F98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9855428-2128-4AB7-9C1B-14D6B4020CD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1CE54EC-E133-4FF6-93E4-D9B763CA404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ED58943-5AF7-47B5-B62C-D40769F8BC8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B1991E7-E0D1-48E5-BEA3-4E4EA465C00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628F49F-C930-46DA-A002-8518309B233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1CE63B48-A569-4C66-8F82-7C2A8E58958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a:extLst>
            <a:ext uri="{FF2B5EF4-FFF2-40B4-BE49-F238E27FC236}">
              <a16:creationId xmlns:a16="http://schemas.microsoft.com/office/drawing/2014/main" id="{5DAFBF74-68B9-4803-92D1-62A71A89A69D}"/>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768F5DEF-11C1-4355-B712-7C57CDE014A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a:extLst>
            <a:ext uri="{FF2B5EF4-FFF2-40B4-BE49-F238E27FC236}">
              <a16:creationId xmlns:a16="http://schemas.microsoft.com/office/drawing/2014/main" id="{070A66BC-898B-49B0-ADBA-A2BA0FFF3503}"/>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a:extLst>
            <a:ext uri="{FF2B5EF4-FFF2-40B4-BE49-F238E27FC236}">
              <a16:creationId xmlns:a16="http://schemas.microsoft.com/office/drawing/2014/main" id="{64F94FB8-3811-4F15-9283-57E4BD2C207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a:extLst>
            <a:ext uri="{FF2B5EF4-FFF2-40B4-BE49-F238E27FC236}">
              <a16:creationId xmlns:a16="http://schemas.microsoft.com/office/drawing/2014/main" id="{88AF77DE-2933-42B6-9EE1-6E918E3F5BF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a:extLst>
            <a:ext uri="{FF2B5EF4-FFF2-40B4-BE49-F238E27FC236}">
              <a16:creationId xmlns:a16="http://schemas.microsoft.com/office/drawing/2014/main" id="{D0048DEF-7C78-45F1-90CE-405C23BDE7A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353B991-C6BC-44E6-B426-458F0B89C30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2B4E288-9B93-4B47-A90D-2134AD2F15C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28D8F32-96B6-4F5A-9D19-FE12DAB5FF4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401240E-DEE2-4A78-9D3E-FF8008B7418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島根県吉賀町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A641107-A5F2-418C-96BA-AB50E159387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DAFBF28-E0B5-44BD-9C59-A96A0E16252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6B28A43-085B-4C53-A57B-305D4EC9983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1D22072-3A99-4A54-B243-9DD1B0B0E54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C2AC342-B69B-4B32-8442-D3F2E26CE3B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6ADE696-F086-4862-8494-ACFCF63A452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6,345
6,211
336.50
6,780,025
6,632,939
113,238
3,794,125
7,781,245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B9BA017-58DD-4E1B-980E-9EEE1721424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67DC63E-AF5C-436D-B2B2-14101339F01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8F952C1-BDDA-400B-AFB3-E749E191EAA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A4F564F-EF8E-4AD7-98EC-7A479CA0D2A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67F0D42-D629-4BD6-BED2-AD3FC76B485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2D07809-9136-48E1-AE94-FEE4AC00611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9777B087-44DC-4F6F-9D9D-FF045696E93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a:extLst>
            <a:ext uri="{FF2B5EF4-FFF2-40B4-BE49-F238E27FC236}">
              <a16:creationId xmlns:a16="http://schemas.microsoft.com/office/drawing/2014/main" id="{0EB4D4D4-379C-4D5D-9F87-863B1B60E514}"/>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3589E4B1-67AC-4A9F-90BB-5F82D61B99B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a:extLst>
            <a:ext uri="{FF2B5EF4-FFF2-40B4-BE49-F238E27FC236}">
              <a16:creationId xmlns:a16="http://schemas.microsoft.com/office/drawing/2014/main" id="{D887D3F5-4CF7-431A-9AB2-59C725141FCF}"/>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a:extLst>
            <a:ext uri="{FF2B5EF4-FFF2-40B4-BE49-F238E27FC236}">
              <a16:creationId xmlns:a16="http://schemas.microsoft.com/office/drawing/2014/main" id="{D301BCE5-A0A2-4BB2-80F8-9726B80635C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a:extLst>
            <a:ext uri="{FF2B5EF4-FFF2-40B4-BE49-F238E27FC236}">
              <a16:creationId xmlns:a16="http://schemas.microsoft.com/office/drawing/2014/main" id="{B21A64AD-5346-476F-8F0B-46F56FC4F25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a:extLst>
            <a:ext uri="{FF2B5EF4-FFF2-40B4-BE49-F238E27FC236}">
              <a16:creationId xmlns:a16="http://schemas.microsoft.com/office/drawing/2014/main" id="{66DA35B3-5805-433C-BC69-6A3C00A8342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島根県吉賀町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6,345
6,211
336.50
6,780,025
6,632,939
113,238
3,794,125
7,781,245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財政力指数は</a:t>
          </a:r>
          <a:r>
            <a:rPr kumimoji="1" lang="en-US" altLang="ja-JP" sz="1100">
              <a:latin typeface="ＭＳ Ｐゴシック" panose="020B0600070205080204" pitchFamily="50" charset="-128"/>
              <a:ea typeface="ＭＳ Ｐゴシック" panose="020B0600070205080204" pitchFamily="50" charset="-128"/>
            </a:rPr>
            <a:t>0.17</a:t>
          </a:r>
          <a:r>
            <a:rPr kumimoji="1" lang="ja-JP" altLang="en-US" sz="1100">
              <a:latin typeface="ＭＳ Ｐゴシック" panose="020B0600070205080204" pitchFamily="50" charset="-128"/>
              <a:ea typeface="ＭＳ Ｐゴシック" panose="020B0600070205080204" pitchFamily="50" charset="-128"/>
            </a:rPr>
            <a:t>と、類似団体平均の</a:t>
          </a:r>
          <a:r>
            <a:rPr kumimoji="1" lang="en-US" altLang="ja-JP" sz="1100">
              <a:latin typeface="ＭＳ Ｐゴシック" panose="020B0600070205080204" pitchFamily="50" charset="-128"/>
              <a:ea typeface="ＭＳ Ｐゴシック" panose="020B0600070205080204" pitchFamily="50" charset="-128"/>
            </a:rPr>
            <a:t>0.38</a:t>
          </a:r>
          <a:r>
            <a:rPr kumimoji="1" lang="ja-JP" altLang="en-US" sz="1100">
              <a:latin typeface="ＭＳ Ｐゴシック" panose="020B0600070205080204" pitchFamily="50" charset="-128"/>
              <a:ea typeface="ＭＳ Ｐゴシック" panose="020B0600070205080204" pitchFamily="50" charset="-128"/>
            </a:rPr>
            <a:t>を大きく下回っている（▲</a:t>
          </a:r>
          <a:r>
            <a:rPr kumimoji="1" lang="en-US" altLang="ja-JP" sz="1100">
              <a:latin typeface="ＭＳ Ｐゴシック" panose="020B0600070205080204" pitchFamily="50" charset="-128"/>
              <a:ea typeface="ＭＳ Ｐゴシック" panose="020B0600070205080204" pitchFamily="50" charset="-128"/>
            </a:rPr>
            <a:t>0.21</a:t>
          </a:r>
          <a:r>
            <a:rPr kumimoji="1" lang="ja-JP" altLang="en-US" sz="1100">
              <a:latin typeface="ＭＳ Ｐゴシック" panose="020B0600070205080204" pitchFamily="50" charset="-128"/>
              <a:ea typeface="ＭＳ Ｐゴシック" panose="020B0600070205080204" pitchFamily="50" charset="-128"/>
            </a:rPr>
            <a:t>ポイント）。</a:t>
          </a:r>
        </a:p>
        <a:p>
          <a:r>
            <a:rPr kumimoji="1" lang="ja-JP" altLang="en-US" sz="1100">
              <a:latin typeface="ＭＳ Ｐゴシック" panose="020B0600070205080204" pitchFamily="50" charset="-128"/>
              <a:ea typeface="ＭＳ Ｐゴシック" panose="020B0600070205080204" pitchFamily="50" charset="-128"/>
            </a:rPr>
            <a:t>　吉賀町は、西中国山地の厳しい山々に囲まれた過疎地域であり、大きな企業や商業の集積地が非常に少ないため、法人関係の収入が乏しく、この状況を改善することは著しく困難である。</a:t>
          </a:r>
        </a:p>
        <a:p>
          <a:r>
            <a:rPr kumimoji="1" lang="ja-JP" altLang="en-US" sz="1100">
              <a:latin typeface="ＭＳ Ｐゴシック" panose="020B0600070205080204" pitchFamily="50" charset="-128"/>
              <a:ea typeface="ＭＳ Ｐゴシック" panose="020B0600070205080204" pitchFamily="50" charset="-128"/>
            </a:rPr>
            <a:t>　今後は、第</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次行財政改革プラン（</a:t>
          </a:r>
          <a:r>
            <a:rPr kumimoji="1" lang="en-US" altLang="ja-JP" sz="1100">
              <a:latin typeface="ＭＳ Ｐゴシック" panose="020B0600070205080204" pitchFamily="50" charset="-128"/>
              <a:ea typeface="ＭＳ Ｐゴシック" panose="020B0600070205080204" pitchFamily="50" charset="-128"/>
            </a:rPr>
            <a:t>H27</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H31</a:t>
          </a:r>
          <a:r>
            <a:rPr kumimoji="1" lang="ja-JP" altLang="en-US" sz="1100">
              <a:latin typeface="ＭＳ Ｐゴシック" panose="020B0600070205080204" pitchFamily="50" charset="-128"/>
              <a:ea typeface="ＭＳ Ｐゴシック" panose="020B0600070205080204" pitchFamily="50" charset="-128"/>
            </a:rPr>
            <a:t>）に基づき、全庁的な事務事業の見直しによる歳出削減を図るとともに、税負担の公平性を保つほか、定住対策に取り組むことで持続可能な財政基盤の確立に努める。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6110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107648</xdr:rowOff>
    </xdr:from>
    <xdr:to>
      <xdr:col>23</xdr:col>
      <xdr:colOff>133350</xdr:colOff>
      <xdr:row>44</xdr:row>
      <xdr:rowOff>107648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514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107648</xdr:rowOff>
    </xdr:from>
    <xdr:to>
      <xdr:col>19</xdr:col>
      <xdr:colOff>133350</xdr:colOff>
      <xdr:row>44</xdr:row>
      <xdr:rowOff>107648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107648</xdr:rowOff>
    </xdr:from>
    <xdr:to>
      <xdr:col>15</xdr:col>
      <xdr:colOff>82550</xdr:colOff>
      <xdr:row>44</xdr:row>
      <xdr:rowOff>119138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6514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136374</xdr:rowOff>
    </xdr:from>
    <xdr:to>
      <xdr:col>15</xdr:col>
      <xdr:colOff>133350</xdr:colOff>
      <xdr:row>44</xdr:row>
      <xdr:rowOff>66524</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76701</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119138</xdr:rowOff>
    </xdr:from>
    <xdr:to>
      <xdr:col>11</xdr:col>
      <xdr:colOff>31750</xdr:colOff>
      <xdr:row>44</xdr:row>
      <xdr:rowOff>119138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159355</xdr:rowOff>
    </xdr:from>
    <xdr:to>
      <xdr:col>11</xdr:col>
      <xdr:colOff>82550</xdr:colOff>
      <xdr:row>44</xdr:row>
      <xdr:rowOff>89505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99682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88192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56848</xdr:rowOff>
    </xdr:from>
    <xdr:to>
      <xdr:col>23</xdr:col>
      <xdr:colOff>184150</xdr:colOff>
      <xdr:row>44</xdr:row>
      <xdr:rowOff>158448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124175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9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56848</xdr:rowOff>
    </xdr:from>
    <xdr:to>
      <xdr:col>19</xdr:col>
      <xdr:colOff>184150</xdr:colOff>
      <xdr:row>44</xdr:row>
      <xdr:rowOff>158448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143225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56848</xdr:rowOff>
    </xdr:from>
    <xdr:to>
      <xdr:col>15</xdr:col>
      <xdr:colOff>133350</xdr:colOff>
      <xdr:row>44</xdr:row>
      <xdr:rowOff>158448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143225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68338</xdr:rowOff>
    </xdr:from>
    <xdr:to>
      <xdr:col>11</xdr:col>
      <xdr:colOff>82550</xdr:colOff>
      <xdr:row>44</xdr:row>
      <xdr:rowOff>169938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154715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68338</xdr:rowOff>
    </xdr:from>
    <xdr:to>
      <xdr:col>7</xdr:col>
      <xdr:colOff>31750</xdr:colOff>
      <xdr:row>44</xdr:row>
      <xdr:rowOff>169938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154715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経常収支比率は</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前年度から</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6.4</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％上昇</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して</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90.5</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％となった。類似団体平均</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に比べ</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3.6</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ポイント高い。</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過去の公共施設整備の償還や</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公共施設の更新等</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も</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控え</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ており、</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公債費負担の増加が見込まれる</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ため繰上償還等を検討し、公債費の抑制・縮減に努める。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10160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21588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99271</xdr:rowOff>
    </xdr:from>
    <xdr:to>
      <xdr:col>23</xdr:col>
      <xdr:colOff>133350</xdr:colOff>
      <xdr:row>63</xdr:row>
      <xdr:rowOff>13758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557721"/>
          <a:ext cx="8382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6156</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46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85725</xdr:rowOff>
    </xdr:from>
    <xdr:to>
      <xdr:col>19</xdr:col>
      <xdr:colOff>133350</xdr:colOff>
      <xdr:row>61</xdr:row>
      <xdr:rowOff>99271</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372725"/>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120862</xdr:rowOff>
    </xdr:from>
    <xdr:to>
      <xdr:col>19</xdr:col>
      <xdr:colOff>184150</xdr:colOff>
      <xdr:row>62</xdr:row>
      <xdr:rowOff>51012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35789</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66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85725</xdr:rowOff>
    </xdr:from>
    <xdr:to>
      <xdr:col>15</xdr:col>
      <xdr:colOff>82550</xdr:colOff>
      <xdr:row>61</xdr:row>
      <xdr:rowOff>159596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372725"/>
          <a:ext cx="889000" cy="24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147531</xdr:rowOff>
    </xdr:from>
    <xdr:to>
      <xdr:col>15</xdr:col>
      <xdr:colOff>133350</xdr:colOff>
      <xdr:row>61</xdr:row>
      <xdr:rowOff>77681</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43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62458</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52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6773</xdr:rowOff>
    </xdr:from>
    <xdr:to>
      <xdr:col>11</xdr:col>
      <xdr:colOff>31750</xdr:colOff>
      <xdr:row>61</xdr:row>
      <xdr:rowOff>159596</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465223"/>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28363</xdr:rowOff>
    </xdr:from>
    <xdr:to>
      <xdr:col>11</xdr:col>
      <xdr:colOff>82550</xdr:colOff>
      <xdr:row>61</xdr:row>
      <xdr:rowOff>129963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140140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35577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134408</xdr:rowOff>
    </xdr:from>
    <xdr:to>
      <xdr:col>23</xdr:col>
      <xdr:colOff>184150</xdr:colOff>
      <xdr:row>63</xdr:row>
      <xdr:rowOff>64558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106485</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73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48471</xdr:rowOff>
    </xdr:from>
    <xdr:to>
      <xdr:col>19</xdr:col>
      <xdr:colOff>184150</xdr:colOff>
      <xdr:row>61</xdr:row>
      <xdr:rowOff>150071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160248</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27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34925</xdr:rowOff>
    </xdr:from>
    <xdr:to>
      <xdr:col>15</xdr:col>
      <xdr:colOff>133350</xdr:colOff>
      <xdr:row>60</xdr:row>
      <xdr:rowOff>136525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146702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108796</xdr:rowOff>
    </xdr:from>
    <xdr:to>
      <xdr:col>11</xdr:col>
      <xdr:colOff>82550</xdr:colOff>
      <xdr:row>62</xdr:row>
      <xdr:rowOff>38946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23723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127423</xdr:rowOff>
    </xdr:from>
    <xdr:to>
      <xdr:col>7</xdr:col>
      <xdr:colOff>31750</xdr:colOff>
      <xdr:row>61</xdr:row>
      <xdr:rowOff>57573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42350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5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[283,100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人件費・物件費等決算額は</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前年度から</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8,101</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円増加し</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類似団体平均を</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60,129</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上回っている。</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物件費・人件費等の合計は前年度から</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2.2</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％増加し、また分母となる人口は前年度比▲</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0.8</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％と減少が続いている。</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人口減少が続く一方、老朽化した施設等の修繕、行政サービスの維持や新たな課題に対応するため、物件費や人件費は硬直化の傾向がある。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131790</xdr:rowOff>
    </xdr:from>
    <xdr:to>
      <xdr:col>23</xdr:col>
      <xdr:colOff>133350</xdr:colOff>
      <xdr:row>89</xdr:row>
      <xdr:rowOff>16343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47790"/>
          <a:ext cx="0" cy="1427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159870</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16343</xdr:rowOff>
    </xdr:from>
    <xdr:to>
      <xdr:col>24</xdr:col>
      <xdr:colOff>12700</xdr:colOff>
      <xdr:row>89</xdr:row>
      <xdr:rowOff>16343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7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46717</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131790</xdr:rowOff>
    </xdr:from>
    <xdr:to>
      <xdr:col>24</xdr:col>
      <xdr:colOff>12700</xdr:colOff>
      <xdr:row>80</xdr:row>
      <xdr:rowOff>131790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4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116111</xdr:rowOff>
    </xdr:from>
    <xdr:to>
      <xdr:col>23</xdr:col>
      <xdr:colOff>133350</xdr:colOff>
      <xdr:row>83</xdr:row>
      <xdr:rowOff>144036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346461"/>
          <a:ext cx="838200" cy="2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73941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961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57414</xdr:rowOff>
    </xdr:from>
    <xdr:to>
      <xdr:col>23</xdr:col>
      <xdr:colOff>184150</xdr:colOff>
      <xdr:row>82</xdr:row>
      <xdr:rowOff>159014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87596</xdr:rowOff>
    </xdr:from>
    <xdr:to>
      <xdr:col>19</xdr:col>
      <xdr:colOff>133350</xdr:colOff>
      <xdr:row>83</xdr:row>
      <xdr:rowOff>116111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317946"/>
          <a:ext cx="889000" cy="2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69667</xdr:rowOff>
    </xdr:from>
    <xdr:to>
      <xdr:col>19</xdr:col>
      <xdr:colOff>184150</xdr:colOff>
      <xdr:row>82</xdr:row>
      <xdr:rowOff>171267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9994</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897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44041</xdr:rowOff>
    </xdr:from>
    <xdr:to>
      <xdr:col>15</xdr:col>
      <xdr:colOff>82550</xdr:colOff>
      <xdr:row>83</xdr:row>
      <xdr:rowOff>87596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274391"/>
          <a:ext cx="889000" cy="4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126277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117061</xdr:rowOff>
    </xdr:from>
    <xdr:to>
      <xdr:col>11</xdr:col>
      <xdr:colOff>31750</xdr:colOff>
      <xdr:row>83</xdr:row>
      <xdr:rowOff>44041</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175961"/>
          <a:ext cx="889000" cy="9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114659</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34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58422</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28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93236</xdr:rowOff>
    </xdr:from>
    <xdr:to>
      <xdr:col>23</xdr:col>
      <xdr:colOff>184150</xdr:colOff>
      <xdr:row>84</xdr:row>
      <xdr:rowOff>23386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32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65313</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29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65311</xdr:rowOff>
    </xdr:from>
    <xdr:to>
      <xdr:col>19</xdr:col>
      <xdr:colOff>184150</xdr:colOff>
      <xdr:row>83</xdr:row>
      <xdr:rowOff>166911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29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151688</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382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36796</xdr:rowOff>
    </xdr:from>
    <xdr:to>
      <xdr:col>15</xdr:col>
      <xdr:colOff>133350</xdr:colOff>
      <xdr:row>83</xdr:row>
      <xdr:rowOff>138396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26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123173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35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164691</xdr:rowOff>
    </xdr:from>
    <xdr:to>
      <xdr:col>11</xdr:col>
      <xdr:colOff>82550</xdr:colOff>
      <xdr:row>83</xdr:row>
      <xdr:rowOff>94841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22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105018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99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66261</xdr:rowOff>
    </xdr:from>
    <xdr:to>
      <xdr:col>7</xdr:col>
      <xdr:colOff>31750</xdr:colOff>
      <xdr:row>82</xdr:row>
      <xdr:rowOff>167861</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12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6588</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894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給与水準は</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内の平均値に比べ</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3.8</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高い。今後も給与の適正化に努める。</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なお、この当該数値は前年度分を引用している。</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141212</xdr:rowOff>
    </xdr:from>
    <xdr:to>
      <xdr:col>81</xdr:col>
      <xdr:colOff>44450</xdr:colOff>
      <xdr:row>89</xdr:row>
      <xdr:rowOff>35379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56139</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141212</xdr:rowOff>
    </xdr:from>
    <xdr:to>
      <xdr:col>81</xdr:col>
      <xdr:colOff>133350</xdr:colOff>
      <xdr:row>79</xdr:row>
      <xdr:rowOff>141212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136071</xdr:rowOff>
    </xdr:from>
    <xdr:to>
      <xdr:col>81</xdr:col>
      <xdr:colOff>44450</xdr:colOff>
      <xdr:row>86</xdr:row>
      <xdr:rowOff>136071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48807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8061</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23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136071</xdr:rowOff>
    </xdr:from>
    <xdr:to>
      <xdr:col>77</xdr:col>
      <xdr:colOff>44450</xdr:colOff>
      <xdr:row>86</xdr:row>
      <xdr:rowOff>136071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5290800" y="14880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3023</xdr:rowOff>
    </xdr:from>
    <xdr:to>
      <xdr:col>77</xdr:col>
      <xdr:colOff>95250</xdr:colOff>
      <xdr:row>84</xdr:row>
      <xdr:rowOff>104623</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114800</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17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124582</xdr:rowOff>
    </xdr:from>
    <xdr:to>
      <xdr:col>72</xdr:col>
      <xdr:colOff>203200</xdr:colOff>
      <xdr:row>86</xdr:row>
      <xdr:rowOff>136071</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4401800" y="14869282"/>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162984</xdr:rowOff>
    </xdr:from>
    <xdr:to>
      <xdr:col>73</xdr:col>
      <xdr:colOff>44450</xdr:colOff>
      <xdr:row>84</xdr:row>
      <xdr:rowOff>93134</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103311</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124582</xdr:rowOff>
    </xdr:from>
    <xdr:to>
      <xdr:col>68</xdr:col>
      <xdr:colOff>152400</xdr:colOff>
      <xdr:row>86</xdr:row>
      <xdr:rowOff>136071</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flipV="1">
          <a:off x="13512800" y="14869282"/>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128512</xdr:rowOff>
    </xdr:from>
    <xdr:to>
      <xdr:col>68</xdr:col>
      <xdr:colOff>203200</xdr:colOff>
      <xdr:row>84</xdr:row>
      <xdr:rowOff>58662</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35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68839</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12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117021</xdr:rowOff>
    </xdr:from>
    <xdr:to>
      <xdr:col>64</xdr:col>
      <xdr:colOff>152400</xdr:colOff>
      <xdr:row>84</xdr:row>
      <xdr:rowOff>47171</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57348</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57348</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48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85271</xdr:rowOff>
    </xdr:from>
    <xdr:to>
      <xdr:col>77</xdr:col>
      <xdr:colOff>95250</xdr:colOff>
      <xdr:row>87</xdr:row>
      <xdr:rowOff>15421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85271</xdr:rowOff>
    </xdr:from>
    <xdr:to>
      <xdr:col>73</xdr:col>
      <xdr:colOff>44450</xdr:colOff>
      <xdr:row>87</xdr:row>
      <xdr:rowOff>15421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73782</xdr:rowOff>
    </xdr:from>
    <xdr:to>
      <xdr:col>68</xdr:col>
      <xdr:colOff>203200</xdr:colOff>
      <xdr:row>87</xdr:row>
      <xdr:rowOff>3932</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160159</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490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定員管理の状況は類似団体内の平均値に比べ</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1.46</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人多い。分母となる人口は前年度比▲</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0.8</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％減少した。</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今後も適切な定員管理に努める。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98044</xdr:rowOff>
    </xdr:from>
    <xdr:to>
      <xdr:col>81</xdr:col>
      <xdr:colOff>44450</xdr:colOff>
      <xdr:row>65</xdr:row>
      <xdr:rowOff>122492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42144"/>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94569</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23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122492</xdr:rowOff>
    </xdr:from>
    <xdr:to>
      <xdr:col>81</xdr:col>
      <xdr:colOff>133350</xdr:colOff>
      <xdr:row>65</xdr:row>
      <xdr:rowOff>122492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2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12971</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98044</xdr:rowOff>
    </xdr:from>
    <xdr:to>
      <xdr:col>81</xdr:col>
      <xdr:colOff>133350</xdr:colOff>
      <xdr:row>58</xdr:row>
      <xdr:rowOff>98044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130969</xdr:rowOff>
    </xdr:from>
    <xdr:to>
      <xdr:col>81</xdr:col>
      <xdr:colOff>44450</xdr:colOff>
      <xdr:row>60</xdr:row>
      <xdr:rowOff>138208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417969"/>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15860</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131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170783</xdr:rowOff>
    </xdr:from>
    <xdr:to>
      <xdr:col>81</xdr:col>
      <xdr:colOff>95250</xdr:colOff>
      <xdr:row>60</xdr:row>
      <xdr:rowOff>100933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28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106838</xdr:rowOff>
    </xdr:from>
    <xdr:to>
      <xdr:col>77</xdr:col>
      <xdr:colOff>44450</xdr:colOff>
      <xdr:row>60</xdr:row>
      <xdr:rowOff>130969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39383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11399</xdr:rowOff>
    </xdr:from>
    <xdr:to>
      <xdr:col>77</xdr:col>
      <xdr:colOff>95250</xdr:colOff>
      <xdr:row>60</xdr:row>
      <xdr:rowOff>112999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123176</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067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89344</xdr:rowOff>
    </xdr:from>
    <xdr:to>
      <xdr:col>72</xdr:col>
      <xdr:colOff>203200</xdr:colOff>
      <xdr:row>60</xdr:row>
      <xdr:rowOff>106838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376344"/>
          <a:ext cx="889000" cy="1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77138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88741</xdr:rowOff>
    </xdr:from>
    <xdr:to>
      <xdr:col>68</xdr:col>
      <xdr:colOff>152400</xdr:colOff>
      <xdr:row>60</xdr:row>
      <xdr:rowOff>89344</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375741"/>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101871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73518</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87408</xdr:rowOff>
    </xdr:from>
    <xdr:to>
      <xdr:col>81</xdr:col>
      <xdr:colOff>95250</xdr:colOff>
      <xdr:row>61</xdr:row>
      <xdr:rowOff>17558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37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59485</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34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80169</xdr:rowOff>
    </xdr:from>
    <xdr:to>
      <xdr:col>77</xdr:col>
      <xdr:colOff>95250</xdr:colOff>
      <xdr:row>61</xdr:row>
      <xdr:rowOff>10319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36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166546</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453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56038</xdr:rowOff>
    </xdr:from>
    <xdr:to>
      <xdr:col>73</xdr:col>
      <xdr:colOff>44450</xdr:colOff>
      <xdr:row>60</xdr:row>
      <xdr:rowOff>157638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34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167815</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11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38544</xdr:rowOff>
    </xdr:from>
    <xdr:to>
      <xdr:col>68</xdr:col>
      <xdr:colOff>203200</xdr:colOff>
      <xdr:row>60</xdr:row>
      <xdr:rowOff>140144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32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150321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09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37941</xdr:rowOff>
    </xdr:from>
    <xdr:to>
      <xdr:col>64</xdr:col>
      <xdr:colOff>152400</xdr:colOff>
      <xdr:row>60</xdr:row>
      <xdr:rowOff>139541</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32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149718</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0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公債費負担の状況は類似団体平均に比べ</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1.9</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ポイント低い。</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過去に発行した地方債の償還が終了したこと、地方債の繰上償還</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により</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前年度比</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0.2</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低下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した。</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実質公債比率の適正化に努める。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45659</xdr:rowOff>
    </xdr:from>
    <xdr:to>
      <xdr:col>81</xdr:col>
      <xdr:colOff>44450</xdr:colOff>
      <xdr:row>39</xdr:row>
      <xdr:rowOff>68641</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732209"/>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13805</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7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68641</xdr:rowOff>
    </xdr:from>
    <xdr:to>
      <xdr:col>77</xdr:col>
      <xdr:colOff>44450</xdr:colOff>
      <xdr:row>39</xdr:row>
      <xdr:rowOff>137583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755191"/>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139596</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9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137583</xdr:rowOff>
    </xdr:from>
    <xdr:to>
      <xdr:col>72</xdr:col>
      <xdr:colOff>203200</xdr:colOff>
      <xdr:row>40</xdr:row>
      <xdr:rowOff>69548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824133"/>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117522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69548</xdr:rowOff>
    </xdr:from>
    <xdr:to>
      <xdr:col>68</xdr:col>
      <xdr:colOff>152400</xdr:colOff>
      <xdr:row>41</xdr:row>
      <xdr:rowOff>104926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927548"/>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88598</xdr:rowOff>
    </xdr:from>
    <xdr:to>
      <xdr:col>68</xdr:col>
      <xdr:colOff>203200</xdr:colOff>
      <xdr:row>42</xdr:row>
      <xdr:rowOff>18748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3525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169031</xdr:rowOff>
    </xdr:from>
    <xdr:to>
      <xdr:col>64</xdr:col>
      <xdr:colOff>152400</xdr:colOff>
      <xdr:row>42</xdr:row>
      <xdr:rowOff>99181</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83958</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166309</xdr:rowOff>
    </xdr:from>
    <xdr:to>
      <xdr:col>81</xdr:col>
      <xdr:colOff>95250</xdr:colOff>
      <xdr:row>39</xdr:row>
      <xdr:rowOff>96459</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11386</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52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17841</xdr:rowOff>
    </xdr:from>
    <xdr:to>
      <xdr:col>77</xdr:col>
      <xdr:colOff>95250</xdr:colOff>
      <xdr:row>39</xdr:row>
      <xdr:rowOff>119441</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129618</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47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86783</xdr:rowOff>
    </xdr:from>
    <xdr:to>
      <xdr:col>73</xdr:col>
      <xdr:colOff>44450</xdr:colOff>
      <xdr:row>40</xdr:row>
      <xdr:rowOff>16933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18748</xdr:rowOff>
    </xdr:from>
    <xdr:to>
      <xdr:col>68</xdr:col>
      <xdr:colOff>203200</xdr:colOff>
      <xdr:row>40</xdr:row>
      <xdr:rowOff>120348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130525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64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54126</xdr:rowOff>
    </xdr:from>
    <xdr:to>
      <xdr:col>64</xdr:col>
      <xdr:colOff>152400</xdr:colOff>
      <xdr:row>41</xdr:row>
      <xdr:rowOff>155726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165903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将来負担比率は</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40.5</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類似団体平均の</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0.0</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％を大きく上回っている</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将来負担比率の分子である将来負担額から充当可能財源を控除した額が前年度</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15.0</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％増加したため将来負担比率が</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5.2</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％上昇した。将来負担額は▲</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0.2</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％と微減だったが、将来負担額から控除される充当可能財源等が、地方債を財源とする貸付金償還金の皆減と充当可能基金減少により▲</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1.7</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％となったためである。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144822</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7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116899</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144822</xdr:rowOff>
    </xdr:from>
    <xdr:to>
      <xdr:col>81</xdr:col>
      <xdr:colOff>133350</xdr:colOff>
      <xdr:row>21</xdr:row>
      <xdr:rowOff>144822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4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82846</xdr:rowOff>
    </xdr:from>
    <xdr:to>
      <xdr:col>81</xdr:col>
      <xdr:colOff>44450</xdr:colOff>
      <xdr:row>15</xdr:row>
      <xdr:rowOff>124672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179800" y="2654596"/>
          <a:ext cx="838200" cy="4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15282</xdr:rowOff>
    </xdr:from>
    <xdr:to>
      <xdr:col>77</xdr:col>
      <xdr:colOff>44450</xdr:colOff>
      <xdr:row>15</xdr:row>
      <xdr:rowOff>82846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5290800" y="258703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9652</xdr:rowOff>
    </xdr:from>
    <xdr:to>
      <xdr:col>72</xdr:col>
      <xdr:colOff>203200</xdr:colOff>
      <xdr:row>15</xdr:row>
      <xdr:rowOff>15282</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4401800" y="2581402"/>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140081</xdr:rowOff>
    </xdr:from>
    <xdr:to>
      <xdr:col>68</xdr:col>
      <xdr:colOff>152400</xdr:colOff>
      <xdr:row>15</xdr:row>
      <xdr:rowOff>9652</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3512800" y="2540381"/>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73872</xdr:rowOff>
    </xdr:from>
    <xdr:to>
      <xdr:col>81</xdr:col>
      <xdr:colOff>95250</xdr:colOff>
      <xdr:row>16</xdr:row>
      <xdr:rowOff>4022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64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45949</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61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32046</xdr:rowOff>
    </xdr:from>
    <xdr:to>
      <xdr:col>77</xdr:col>
      <xdr:colOff>95250</xdr:colOff>
      <xdr:row>15</xdr:row>
      <xdr:rowOff>133646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60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118423</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690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135932</xdr:rowOff>
    </xdr:from>
    <xdr:to>
      <xdr:col>73</xdr:col>
      <xdr:colOff>44450</xdr:colOff>
      <xdr:row>15</xdr:row>
      <xdr:rowOff>66082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53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50859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622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130302</xdr:rowOff>
    </xdr:from>
    <xdr:to>
      <xdr:col>68</xdr:col>
      <xdr:colOff>203200</xdr:colOff>
      <xdr:row>15</xdr:row>
      <xdr:rowOff>60452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53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45229</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61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89281</xdr:rowOff>
    </xdr:from>
    <xdr:to>
      <xdr:col>64</xdr:col>
      <xdr:colOff>152400</xdr:colOff>
      <xdr:row>15</xdr:row>
      <xdr:rowOff>19431</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48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4208</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575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島根県吉賀町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6,345
6,211
336.50
6,780,025
6,632,939
113,238
3,794,125
7,781,245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人件費は</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23.3</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類似団体平均を</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0.5</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下回っている。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引き</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続き業務内容の見直しや効率化を図り、人件費全体の抑制を図る。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30988</xdr:rowOff>
    </xdr:from>
    <xdr:to>
      <xdr:col>24</xdr:col>
      <xdr:colOff>25400</xdr:colOff>
      <xdr:row>39</xdr:row>
      <xdr:rowOff>97282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602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69359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97282</xdr:rowOff>
    </xdr:from>
    <xdr:to>
      <xdr:col>24</xdr:col>
      <xdr:colOff>114300</xdr:colOff>
      <xdr:row>39</xdr:row>
      <xdr:rowOff>97282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117365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30988</xdr:rowOff>
    </xdr:from>
    <xdr:to>
      <xdr:col>24</xdr:col>
      <xdr:colOff>114300</xdr:colOff>
      <xdr:row>34</xdr:row>
      <xdr:rowOff>30988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94996</xdr:rowOff>
    </xdr:from>
    <xdr:to>
      <xdr:col>24</xdr:col>
      <xdr:colOff>25400</xdr:colOff>
      <xdr:row>36</xdr:row>
      <xdr:rowOff>163576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6719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107713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36</xdr:row>
      <xdr:rowOff>94996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534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36</xdr:row>
      <xdr:rowOff>159004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534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108712</xdr:rowOff>
    </xdr:from>
    <xdr:to>
      <xdr:col>11</xdr:col>
      <xdr:colOff>9525</xdr:colOff>
      <xdr:row>36</xdr:row>
      <xdr:rowOff>159004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809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129303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3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44196</xdr:rowOff>
    </xdr:from>
    <xdr:to>
      <xdr:col>20</xdr:col>
      <xdr:colOff>38100</xdr:colOff>
      <xdr:row>36</xdr:row>
      <xdr:rowOff>145796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155973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30480</xdr:rowOff>
    </xdr:from>
    <xdr:to>
      <xdr:col>15</xdr:col>
      <xdr:colOff>149225</xdr:colOff>
      <xdr:row>36</xdr:row>
      <xdr:rowOff>132080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108204</xdr:rowOff>
    </xdr:from>
    <xdr:to>
      <xdr:col>11</xdr:col>
      <xdr:colOff>60325</xdr:colOff>
      <xdr:row>37</xdr:row>
      <xdr:rowOff>38354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57912</xdr:rowOff>
    </xdr:from>
    <xdr:to>
      <xdr:col>6</xdr:col>
      <xdr:colOff>171450</xdr:colOff>
      <xdr:row>36</xdr:row>
      <xdr:rowOff>159512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169689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物件費は</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13.0</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％と類似団体平均を▲</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1.6</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％下回っている。</a:t>
          </a:r>
          <a:endPar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今後も全庁的な事務事業の見直しにより抑制を図る。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144145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8155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12700</xdr:rowOff>
    </xdr:from>
    <xdr:to>
      <xdr:col>82</xdr:col>
      <xdr:colOff>107950</xdr:colOff>
      <xdr:row>15</xdr:row>
      <xdr:rowOff>12700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584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25417</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597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46990</xdr:rowOff>
    </xdr:from>
    <xdr:to>
      <xdr:col>78</xdr:col>
      <xdr:colOff>69850</xdr:colOff>
      <xdr:row>15</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82800" y="244729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xdr:rowOff>
    </xdr:from>
    <xdr:to>
      <xdr:col>78</xdr:col>
      <xdr:colOff>120650</xdr:colOff>
      <xdr:row>15</xdr:row>
      <xdr:rowOff>114935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99712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671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41275</xdr:rowOff>
    </xdr:from>
    <xdr:to>
      <xdr:col>73</xdr:col>
      <xdr:colOff>180975</xdr:colOff>
      <xdr:row>14</xdr:row>
      <xdr:rowOff>46990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4415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36847</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161290</xdr:rowOff>
    </xdr:from>
    <xdr:to>
      <xdr:col>69</xdr:col>
      <xdr:colOff>92075</xdr:colOff>
      <xdr:row>14</xdr:row>
      <xdr:rowOff>41275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39014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116205</xdr:rowOff>
    </xdr:from>
    <xdr:to>
      <xdr:col>69</xdr:col>
      <xdr:colOff>142875</xdr:colOff>
      <xdr:row>15</xdr:row>
      <xdr:rowOff>46355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31132</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60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162577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133350</xdr:rowOff>
    </xdr:from>
    <xdr:to>
      <xdr:col>82</xdr:col>
      <xdr:colOff>158750</xdr:colOff>
      <xdr:row>15</xdr:row>
      <xdr:rowOff>63500</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149877</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37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133350</xdr:rowOff>
    </xdr:from>
    <xdr:to>
      <xdr:col>78</xdr:col>
      <xdr:colOff>120650</xdr:colOff>
      <xdr:row>15</xdr:row>
      <xdr:rowOff>63500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73677</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3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167640</xdr:rowOff>
    </xdr:from>
    <xdr:to>
      <xdr:col>74</xdr:col>
      <xdr:colOff>31750</xdr:colOff>
      <xdr:row>14</xdr:row>
      <xdr:rowOff>97790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39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107967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1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161925</xdr:rowOff>
    </xdr:from>
    <xdr:to>
      <xdr:col>69</xdr:col>
      <xdr:colOff>142875</xdr:colOff>
      <xdr:row>14</xdr:row>
      <xdr:rowOff>92075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3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102252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15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50817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扶助費は</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7.7</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類似団体平均を</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3.2</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上回っている</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類似団体平均を例年上回っている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要因としては、保育</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料の無償化</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、高校卒業まで</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子ども医療費</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の全額</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助成</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等が考えられる。前年度比</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0.6</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ポイントの増加は自立支援訓練等・介護給付費の増加が大きいと考えられる。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061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107950</xdr:rowOff>
    </xdr:from>
    <xdr:to>
      <xdr:col>24</xdr:col>
      <xdr:colOff>25400</xdr:colOff>
      <xdr:row>59</xdr:row>
      <xdr:rowOff>50800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100520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35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58</xdr:row>
      <xdr:rowOff>107950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9187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58</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91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xdr:rowOff>
    </xdr:from>
    <xdr:to>
      <xdr:col>11</xdr:col>
      <xdr:colOff>9525</xdr:colOff>
      <xdr:row>58</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7853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0</xdr:rowOff>
    </xdr:from>
    <xdr:to>
      <xdr:col>24</xdr:col>
      <xdr:colOff>76200</xdr:colOff>
      <xdr:row>59</xdr:row>
      <xdr:rowOff>101600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143527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57150</xdr:rowOff>
    </xdr:from>
    <xdr:to>
      <xdr:col>20</xdr:col>
      <xdr:colOff>38100</xdr:colOff>
      <xdr:row>58</xdr:row>
      <xdr:rowOff>158750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143527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1008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0</xdr:rowOff>
    </xdr:from>
    <xdr:to>
      <xdr:col>11</xdr:col>
      <xdr:colOff>60325</xdr:colOff>
      <xdr:row>58</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86377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その他は</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15.0</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0.1</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上回っている。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下水道事業などの公営企業会計への繰出金については、引き続き適正化に努</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131572</xdr:rowOff>
    </xdr:from>
    <xdr:to>
      <xdr:col>82</xdr:col>
      <xdr:colOff>107950</xdr:colOff>
      <xdr:row>60</xdr:row>
      <xdr:rowOff>58420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38987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46499</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1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131572</xdr:rowOff>
    </xdr:from>
    <xdr:to>
      <xdr:col>82</xdr:col>
      <xdr:colOff>196850</xdr:colOff>
      <xdr:row>54</xdr:row>
      <xdr:rowOff>131572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38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60706</xdr:rowOff>
    </xdr:from>
    <xdr:to>
      <xdr:col>82</xdr:col>
      <xdr:colOff>107950</xdr:colOff>
      <xdr:row>57</xdr:row>
      <xdr:rowOff>69850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8333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31005</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3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56134</xdr:rowOff>
    </xdr:from>
    <xdr:to>
      <xdr:col>78</xdr:col>
      <xdr:colOff>69850</xdr:colOff>
      <xdr:row>57</xdr:row>
      <xdr:rowOff>60706</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8287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56134</xdr:rowOff>
    </xdr:from>
    <xdr:to>
      <xdr:col>73</xdr:col>
      <xdr:colOff>180975</xdr:colOff>
      <xdr:row>57</xdr:row>
      <xdr:rowOff>74422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8287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74422</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7967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7383</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160545</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9906</xdr:rowOff>
    </xdr:from>
    <xdr:to>
      <xdr:col>78</xdr:col>
      <xdr:colOff>120650</xdr:colOff>
      <xdr:row>57</xdr:row>
      <xdr:rowOff>111506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96283</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868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5334</xdr:rowOff>
    </xdr:from>
    <xdr:to>
      <xdr:col>74</xdr:col>
      <xdr:colOff>31750</xdr:colOff>
      <xdr:row>57</xdr:row>
      <xdr:rowOff>106934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91711</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23622</xdr:rowOff>
    </xdr:from>
    <xdr:to>
      <xdr:col>69</xdr:col>
      <xdr:colOff>142875</xdr:colOff>
      <xdr:row>57</xdr:row>
      <xdr:rowOff>125222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109999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補助費等は</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14.4</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％と前年度比</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4.1</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ポイント増加し、類似単体平均を</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0.6</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ポイント上回った。</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補助費等の増加は、水道事業の公営企業法適用化に伴い、特別会計操出金を補助費等に計上したことが大きい。</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今後も事務事業の見直しや廃止の検討</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により抑制を図る。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40</xdr:row>
      <xdr:rowOff>8128</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7428"/>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26416</xdr:rowOff>
    </xdr:from>
    <xdr:to>
      <xdr:col>82</xdr:col>
      <xdr:colOff>107950</xdr:colOff>
      <xdr:row>37</xdr:row>
      <xdr:rowOff>42418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198616"/>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147574</xdr:rowOff>
    </xdr:from>
    <xdr:to>
      <xdr:col>78</xdr:col>
      <xdr:colOff>69850</xdr:colOff>
      <xdr:row>36</xdr:row>
      <xdr:rowOff>26416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1483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147574</xdr:rowOff>
    </xdr:from>
    <xdr:to>
      <xdr:col>73</xdr:col>
      <xdr:colOff>180975</xdr:colOff>
      <xdr:row>35</xdr:row>
      <xdr:rowOff>152146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148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152146</xdr:rowOff>
    </xdr:from>
    <xdr:to>
      <xdr:col>69</xdr:col>
      <xdr:colOff>92075</xdr:colOff>
      <xdr:row>35</xdr:row>
      <xdr:rowOff>165862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1528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135145</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147066</xdr:rowOff>
    </xdr:from>
    <xdr:to>
      <xdr:col>78</xdr:col>
      <xdr:colOff>120650</xdr:colOff>
      <xdr:row>36</xdr:row>
      <xdr:rowOff>77216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87393</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96774</xdr:rowOff>
    </xdr:from>
    <xdr:to>
      <xdr:col>74</xdr:col>
      <xdr:colOff>31750</xdr:colOff>
      <xdr:row>36</xdr:row>
      <xdr:rowOff>26924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37101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101346</xdr:rowOff>
    </xdr:from>
    <xdr:to>
      <xdr:col>69</xdr:col>
      <xdr:colOff>142875</xdr:colOff>
      <xdr:row>36</xdr:row>
      <xdr:rowOff>31496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公債費は</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17.1</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％と類似団体平均を</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1.8</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ポイントを上回っている。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新規発行債の抑制に努めながら、繰上償還についても検討を行う。</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165862</xdr:rowOff>
    </xdr:from>
    <xdr:to>
      <xdr:col>24</xdr:col>
      <xdr:colOff>25400</xdr:colOff>
      <xdr:row>80</xdr:row>
      <xdr:rowOff>62992</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flipV="1">
          <a:off x="4826000" y="1268171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35069</xdr:rowOff>
    </xdr:from>
    <xdr:ext cx="762000" cy="259045"/>
    <xdr:sp macro="" textlink="">
      <xdr:nvSpPr>
        <xdr:cNvPr id="352" name="公債費最小値テキスト">
          <a:extLst>
            <a:ext uri="{FF2B5EF4-FFF2-40B4-BE49-F238E27FC236}">
              <a16:creationId xmlns:a16="http://schemas.microsoft.com/office/drawing/2014/main" id="{00000000-0008-0000-0400-000060010000}"/>
            </a:ext>
          </a:extLst>
        </xdr:cNvPr>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62992</xdr:rowOff>
    </xdr:from>
    <xdr:to>
      <xdr:col>24</xdr:col>
      <xdr:colOff>114300</xdr:colOff>
      <xdr:row>80</xdr:row>
      <xdr:rowOff>62992</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80789</xdr:rowOff>
    </xdr:from>
    <xdr:ext cx="762000" cy="259045"/>
    <xdr:sp macro="" textlink="">
      <xdr:nvSpPr>
        <xdr:cNvPr id="354" name="公債費最大値テキスト">
          <a:extLst>
            <a:ext uri="{FF2B5EF4-FFF2-40B4-BE49-F238E27FC236}">
              <a16:creationId xmlns:a16="http://schemas.microsoft.com/office/drawing/2014/main" id="{00000000-0008-0000-0400-000062010000}"/>
            </a:ext>
          </a:extLst>
        </xdr:cNvPr>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165862</xdr:rowOff>
    </xdr:from>
    <xdr:to>
      <xdr:col>24</xdr:col>
      <xdr:colOff>114300</xdr:colOff>
      <xdr:row>73</xdr:row>
      <xdr:rowOff>165862</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165863</xdr:rowOff>
    </xdr:from>
    <xdr:to>
      <xdr:col>24</xdr:col>
      <xdr:colOff>25400</xdr:colOff>
      <xdr:row>77</xdr:row>
      <xdr:rowOff>165863</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3987800" y="133675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57" name="公債費平均値テキスト">
          <a:extLst>
            <a:ext uri="{FF2B5EF4-FFF2-40B4-BE49-F238E27FC236}">
              <a16:creationId xmlns:a16="http://schemas.microsoft.com/office/drawing/2014/main" id="{00000000-0008-0000-0400-000065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58" name="フローチャート: 判断 357">
          <a:extLst>
            <a:ext uri="{FF2B5EF4-FFF2-40B4-BE49-F238E27FC236}">
              <a16:creationId xmlns:a16="http://schemas.microsoft.com/office/drawing/2014/main" id="{00000000-0008-0000-0400-000066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165863</xdr:rowOff>
    </xdr:from>
    <xdr:to>
      <xdr:col>19</xdr:col>
      <xdr:colOff>187325</xdr:colOff>
      <xdr:row>77</xdr:row>
      <xdr:rowOff>165863</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098800" y="13367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165863</xdr:rowOff>
    </xdr:from>
    <xdr:to>
      <xdr:col>15</xdr:col>
      <xdr:colOff>98425</xdr:colOff>
      <xdr:row>78</xdr:row>
      <xdr:rowOff>159004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2209800" y="13367513"/>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159004</xdr:rowOff>
    </xdr:from>
    <xdr:to>
      <xdr:col>11</xdr:col>
      <xdr:colOff>9525</xdr:colOff>
      <xdr:row>78</xdr:row>
      <xdr:rowOff>163576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1320800" y="135321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137685</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1828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128540</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939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115063</xdr:rowOff>
    </xdr:from>
    <xdr:to>
      <xdr:col>24</xdr:col>
      <xdr:colOff>76200</xdr:colOff>
      <xdr:row>78</xdr:row>
      <xdr:rowOff>45213</xdr:rowOff>
    </xdr:to>
    <xdr:sp macro="" textlink="">
      <xdr:nvSpPr>
        <xdr:cNvPr id="375" name="楕円 374">
          <a:extLst>
            <a:ext uri="{FF2B5EF4-FFF2-40B4-BE49-F238E27FC236}">
              <a16:creationId xmlns:a16="http://schemas.microsoft.com/office/drawing/2014/main" id="{00000000-0008-0000-0400-000077010000}"/>
            </a:ext>
          </a:extLst>
        </xdr:cNvPr>
        <xdr:cNvSpPr/>
      </xdr:nvSpPr>
      <xdr:spPr>
        <a:xfrm>
          <a:off x="4775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87140</xdr:rowOff>
    </xdr:from>
    <xdr:ext cx="762000" cy="259045"/>
    <xdr:sp macro="" textlink="">
      <xdr:nvSpPr>
        <xdr:cNvPr id="376" name="公債費該当値テキスト">
          <a:extLst>
            <a:ext uri="{FF2B5EF4-FFF2-40B4-BE49-F238E27FC236}">
              <a16:creationId xmlns:a16="http://schemas.microsoft.com/office/drawing/2014/main" id="{00000000-0008-0000-0400-000078010000}"/>
            </a:ext>
          </a:extLst>
        </xdr:cNvPr>
        <xdr:cNvSpPr txBox="1"/>
      </xdr:nvSpPr>
      <xdr:spPr>
        <a:xfrm>
          <a:off x="4914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115063</xdr:rowOff>
    </xdr:from>
    <xdr:to>
      <xdr:col>20</xdr:col>
      <xdr:colOff>38100</xdr:colOff>
      <xdr:row>78</xdr:row>
      <xdr:rowOff>45213</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3937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29990</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40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115063</xdr:rowOff>
    </xdr:from>
    <xdr:to>
      <xdr:col>15</xdr:col>
      <xdr:colOff>149225</xdr:colOff>
      <xdr:row>78</xdr:row>
      <xdr:rowOff>45213</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048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55390</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08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108204</xdr:rowOff>
    </xdr:from>
    <xdr:to>
      <xdr:col>11</xdr:col>
      <xdr:colOff>60325</xdr:colOff>
      <xdr:row>79</xdr:row>
      <xdr:rowOff>38354</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2159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23131</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112776</xdr:rowOff>
    </xdr:from>
    <xdr:to>
      <xdr:col>6</xdr:col>
      <xdr:colOff>171450</xdr:colOff>
      <xdr:row>79</xdr:row>
      <xdr:rowOff>42926</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1270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27703</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公債費以外は</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73.4</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類似団体平均を</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1.8</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上回っている。</a:t>
          </a:r>
          <a:endPar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児童福祉費等の扶助費</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、補助費等が</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増加傾向にある</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ため、</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全庁的な事務事業の見直しによる歳出削減に取り組む。</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80</xdr:row>
      <xdr:rowOff>163576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flipV="1">
          <a:off x="16510000" y="12645136"/>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11" name="公債費以外最小値テキスト">
          <a:extLst>
            <a:ext uri="{FF2B5EF4-FFF2-40B4-BE49-F238E27FC236}">
              <a16:creationId xmlns:a16="http://schemas.microsoft.com/office/drawing/2014/main" id="{00000000-0008-0000-0400-00009B010000}"/>
            </a:ext>
          </a:extLst>
        </xdr:cNvPr>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13" name="公債費以外最大値テキスト">
          <a:extLst>
            <a:ext uri="{FF2B5EF4-FFF2-40B4-BE49-F238E27FC236}">
              <a16:creationId xmlns:a16="http://schemas.microsoft.com/office/drawing/2014/main" id="{00000000-0008-0000-0400-00009D010000}"/>
            </a:ext>
          </a:extLst>
        </xdr:cNvPr>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46990</xdr:rowOff>
    </xdr:from>
    <xdr:to>
      <xdr:col>82</xdr:col>
      <xdr:colOff>107950</xdr:colOff>
      <xdr:row>76</xdr:row>
      <xdr:rowOff>168148</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5671800" y="12905740"/>
          <a:ext cx="8382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51579</xdr:rowOff>
    </xdr:from>
    <xdr:ext cx="762000" cy="259045"/>
    <xdr:sp macro="" textlink="">
      <xdr:nvSpPr>
        <xdr:cNvPr id="416" name="公債費以外平均値テキスト">
          <a:extLst>
            <a:ext uri="{FF2B5EF4-FFF2-40B4-BE49-F238E27FC236}">
              <a16:creationId xmlns:a16="http://schemas.microsoft.com/office/drawing/2014/main" id="{00000000-0008-0000-0400-0000A0010000}"/>
            </a:ext>
          </a:extLst>
        </xdr:cNvPr>
        <xdr:cNvSpPr txBox="1"/>
      </xdr:nvSpPr>
      <xdr:spPr>
        <a:xfrm>
          <a:off x="16598900" y="1291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17" name="フローチャート: 判断 416">
          <a:extLst>
            <a:ext uri="{FF2B5EF4-FFF2-40B4-BE49-F238E27FC236}">
              <a16:creationId xmlns:a16="http://schemas.microsoft.com/office/drawing/2014/main" id="{00000000-0008-0000-0400-0000A1010000}"/>
            </a:ext>
          </a:extLst>
        </xdr:cNvPr>
        <xdr:cNvSpPr/>
      </xdr:nvSpPr>
      <xdr:spPr>
        <a:xfrm>
          <a:off x="164592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8128</xdr:rowOff>
    </xdr:from>
    <xdr:to>
      <xdr:col>78</xdr:col>
      <xdr:colOff>69850</xdr:colOff>
      <xdr:row>75</xdr:row>
      <xdr:rowOff>46990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4782800" y="12695428"/>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151637</xdr:rowOff>
    </xdr:from>
    <xdr:to>
      <xdr:col>78</xdr:col>
      <xdr:colOff>120650</xdr:colOff>
      <xdr:row>76</xdr:row>
      <xdr:rowOff>81787</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66564</xdr:rowOff>
    </xdr:from>
    <xdr:ext cx="7366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5290800" y="13096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8128</xdr:rowOff>
    </xdr:from>
    <xdr:to>
      <xdr:col>73</xdr:col>
      <xdr:colOff>180975</xdr:colOff>
      <xdr:row>74</xdr:row>
      <xdr:rowOff>122428</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3893800" y="126954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39624</xdr:rowOff>
    </xdr:from>
    <xdr:to>
      <xdr:col>74</xdr:col>
      <xdr:colOff>31750</xdr:colOff>
      <xdr:row>74</xdr:row>
      <xdr:rowOff>141224</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4732000" y="1272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126001</xdr:rowOff>
    </xdr:from>
    <xdr:ext cx="762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4401800" y="12813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115570</xdr:rowOff>
    </xdr:from>
    <xdr:to>
      <xdr:col>69</xdr:col>
      <xdr:colOff>92075</xdr:colOff>
      <xdr:row>74</xdr:row>
      <xdr:rowOff>122428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3004800" y="12631420"/>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62484</xdr:rowOff>
    </xdr:from>
    <xdr:to>
      <xdr:col>69</xdr:col>
      <xdr:colOff>142875</xdr:colOff>
      <xdr:row>74</xdr:row>
      <xdr:rowOff>164084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3843000" y="127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2811</xdr:rowOff>
    </xdr:from>
    <xdr:ext cx="762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3512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124206</xdr:rowOff>
    </xdr:from>
    <xdr:to>
      <xdr:col>65</xdr:col>
      <xdr:colOff>53975</xdr:colOff>
      <xdr:row>74</xdr:row>
      <xdr:rowOff>54356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2954000" y="12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39133</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2623800" y="1272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34" name="楕円 433">
          <a:extLst>
            <a:ext uri="{FF2B5EF4-FFF2-40B4-BE49-F238E27FC236}">
              <a16:creationId xmlns:a16="http://schemas.microsoft.com/office/drawing/2014/main" id="{00000000-0008-0000-0400-0000B2010000}"/>
            </a:ext>
          </a:extLst>
        </xdr:cNvPr>
        <xdr:cNvSpPr/>
      </xdr:nvSpPr>
      <xdr:spPr>
        <a:xfrm>
          <a:off x="16459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89425</xdr:rowOff>
    </xdr:from>
    <xdr:ext cx="762000" cy="259045"/>
    <xdr:sp macro="" textlink="">
      <xdr:nvSpPr>
        <xdr:cNvPr id="435" name="公債費以外該当値テキスト">
          <a:extLst>
            <a:ext uri="{FF2B5EF4-FFF2-40B4-BE49-F238E27FC236}">
              <a16:creationId xmlns:a16="http://schemas.microsoft.com/office/drawing/2014/main" id="{00000000-0008-0000-0400-0000B3010000}"/>
            </a:ext>
          </a:extLst>
        </xdr:cNvPr>
        <xdr:cNvSpPr txBox="1"/>
      </xdr:nvSpPr>
      <xdr:spPr>
        <a:xfrm>
          <a:off x="16598900" y="1311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167640</xdr:rowOff>
    </xdr:from>
    <xdr:to>
      <xdr:col>78</xdr:col>
      <xdr:colOff>120650</xdr:colOff>
      <xdr:row>75</xdr:row>
      <xdr:rowOff>97790</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5621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107967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128778</xdr:rowOff>
    </xdr:from>
    <xdr:to>
      <xdr:col>74</xdr:col>
      <xdr:colOff>31750</xdr:colOff>
      <xdr:row>74</xdr:row>
      <xdr:rowOff>58928</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47320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69105</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24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71628</xdr:rowOff>
    </xdr:from>
    <xdr:to>
      <xdr:col>69</xdr:col>
      <xdr:colOff>142875</xdr:colOff>
      <xdr:row>75</xdr:row>
      <xdr:rowOff>1778</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3843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158005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84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64770</xdr:rowOff>
    </xdr:from>
    <xdr:to>
      <xdr:col>65</xdr:col>
      <xdr:colOff>53975</xdr:colOff>
      <xdr:row>73</xdr:row>
      <xdr:rowOff>166370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2954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5097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島根県吉賀町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44542</xdr:rowOff>
    </xdr:from>
    <xdr:to>
      <xdr:col>29</xdr:col>
      <xdr:colOff>127000</xdr:colOff>
      <xdr:row>20</xdr:row>
      <xdr:rowOff>99242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49567"/>
          <a:ext cx="0" cy="1426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71319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99242</xdr:rowOff>
    </xdr:from>
    <xdr:to>
      <xdr:col>30</xdr:col>
      <xdr:colOff>25400</xdr:colOff>
      <xdr:row>20</xdr:row>
      <xdr:rowOff>99242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75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130919</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44542</xdr:rowOff>
    </xdr:from>
    <xdr:to>
      <xdr:col>30</xdr:col>
      <xdr:colOff>25400</xdr:colOff>
      <xdr:row>12</xdr:row>
      <xdr:rowOff>44542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495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86331</xdr:rowOff>
    </xdr:from>
    <xdr:to>
      <xdr:col>29</xdr:col>
      <xdr:colOff>127000</xdr:colOff>
      <xdr:row>15</xdr:row>
      <xdr:rowOff>142676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705706"/>
          <a:ext cx="647700" cy="56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134490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09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162413</xdr:rowOff>
    </xdr:from>
    <xdr:to>
      <xdr:col>29</xdr:col>
      <xdr:colOff>177800</xdr:colOff>
      <xdr:row>18</xdr:row>
      <xdr:rowOff>92563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142676</xdr:rowOff>
    </xdr:from>
    <xdr:to>
      <xdr:col>26</xdr:col>
      <xdr:colOff>50800</xdr:colOff>
      <xdr:row>16</xdr:row>
      <xdr:rowOff>27910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762051"/>
          <a:ext cx="698500" cy="56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167936</xdr:rowOff>
    </xdr:from>
    <xdr:to>
      <xdr:col>26</xdr:col>
      <xdr:colOff>101600</xdr:colOff>
      <xdr:row>18</xdr:row>
      <xdr:rowOff>98086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82862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216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27910</xdr:rowOff>
    </xdr:from>
    <xdr:to>
      <xdr:col>22</xdr:col>
      <xdr:colOff>114300</xdr:colOff>
      <xdr:row>16</xdr:row>
      <xdr:rowOff>42476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818735"/>
          <a:ext cx="698500" cy="14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18349</xdr:rowOff>
    </xdr:from>
    <xdr:to>
      <xdr:col>22</xdr:col>
      <xdr:colOff>165100</xdr:colOff>
      <xdr:row>16</xdr:row>
      <xdr:rowOff>119949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09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104726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95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42476</xdr:rowOff>
    </xdr:from>
    <xdr:to>
      <xdr:col>18</xdr:col>
      <xdr:colOff>177800</xdr:colOff>
      <xdr:row>16</xdr:row>
      <xdr:rowOff>96023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833301"/>
          <a:ext cx="698500" cy="53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150781</xdr:rowOff>
    </xdr:from>
    <xdr:to>
      <xdr:col>19</xdr:col>
      <xdr:colOff>38100</xdr:colOff>
      <xdr:row>16</xdr:row>
      <xdr:rowOff>80931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770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91108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53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48954</xdr:rowOff>
    </xdr:from>
    <xdr:to>
      <xdr:col>15</xdr:col>
      <xdr:colOff>101600</xdr:colOff>
      <xdr:row>16</xdr:row>
      <xdr:rowOff>150554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39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135331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926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35531</xdr:rowOff>
    </xdr:from>
    <xdr:to>
      <xdr:col>29</xdr:col>
      <xdr:colOff>177800</xdr:colOff>
      <xdr:row>15</xdr:row>
      <xdr:rowOff>137131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654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52058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499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91876</xdr:rowOff>
    </xdr:from>
    <xdr:to>
      <xdr:col>26</xdr:col>
      <xdr:colOff>101600</xdr:colOff>
      <xdr:row>16</xdr:row>
      <xdr:rowOff>22026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711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32203</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480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148560</xdr:rowOff>
    </xdr:from>
    <xdr:to>
      <xdr:col>22</xdr:col>
      <xdr:colOff>165100</xdr:colOff>
      <xdr:row>16</xdr:row>
      <xdr:rowOff>78710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767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88887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536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163126</xdr:rowOff>
    </xdr:from>
    <xdr:to>
      <xdr:col>19</xdr:col>
      <xdr:colOff>38100</xdr:colOff>
      <xdr:row>16</xdr:row>
      <xdr:rowOff>93276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782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78053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86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45223</xdr:rowOff>
    </xdr:from>
    <xdr:to>
      <xdr:col>15</xdr:col>
      <xdr:colOff>101600</xdr:colOff>
      <xdr:row>16</xdr:row>
      <xdr:rowOff>146823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836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157000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6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127777</xdr:rowOff>
    </xdr:from>
    <xdr:to>
      <xdr:col>29</xdr:col>
      <xdr:colOff>127000</xdr:colOff>
      <xdr:row>38</xdr:row>
      <xdr:rowOff>30508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52327"/>
          <a:ext cx="0" cy="14457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2585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4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30508</xdr:rowOff>
    </xdr:from>
    <xdr:to>
      <xdr:col>30</xdr:col>
      <xdr:colOff>25400</xdr:colOff>
      <xdr:row>38</xdr:row>
      <xdr:rowOff>30508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4981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42704</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7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127777</xdr:rowOff>
    </xdr:from>
    <xdr:to>
      <xdr:col>30</xdr:col>
      <xdr:colOff>25400</xdr:colOff>
      <xdr:row>33</xdr:row>
      <xdr:rowOff>127777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52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234099</xdr:rowOff>
    </xdr:from>
    <xdr:to>
      <xdr:col>29</xdr:col>
      <xdr:colOff>127000</xdr:colOff>
      <xdr:row>35</xdr:row>
      <xdr:rowOff>309652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844449"/>
          <a:ext cx="647700" cy="75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89435</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9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244358</xdr:rowOff>
    </xdr:from>
    <xdr:to>
      <xdr:col>29</xdr:col>
      <xdr:colOff>177800</xdr:colOff>
      <xdr:row>36</xdr:row>
      <xdr:rowOff>3058</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854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234099</xdr:rowOff>
    </xdr:from>
    <xdr:to>
      <xdr:col>26</xdr:col>
      <xdr:colOff>50800</xdr:colOff>
      <xdr:row>35</xdr:row>
      <xdr:rowOff>306588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844449"/>
          <a:ext cx="698500" cy="72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240906</xdr:rowOff>
    </xdr:from>
    <xdr:to>
      <xdr:col>26</xdr:col>
      <xdr:colOff>101600</xdr:colOff>
      <xdr:row>35</xdr:row>
      <xdr:rowOff>342506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851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327283</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37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229596</xdr:rowOff>
    </xdr:from>
    <xdr:to>
      <xdr:col>22</xdr:col>
      <xdr:colOff>114300</xdr:colOff>
      <xdr:row>35</xdr:row>
      <xdr:rowOff>306588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839946"/>
          <a:ext cx="698500" cy="76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20558</xdr:rowOff>
    </xdr:from>
    <xdr:to>
      <xdr:col>22</xdr:col>
      <xdr:colOff>165100</xdr:colOff>
      <xdr:row>35</xdr:row>
      <xdr:rowOff>122158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30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132336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39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32062</xdr:rowOff>
    </xdr:from>
    <xdr:to>
      <xdr:col>18</xdr:col>
      <xdr:colOff>177800</xdr:colOff>
      <xdr:row>35</xdr:row>
      <xdr:rowOff>229596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642412"/>
          <a:ext cx="698500" cy="197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325031</xdr:rowOff>
    </xdr:from>
    <xdr:to>
      <xdr:col>19</xdr:col>
      <xdr:colOff>38100</xdr:colOff>
      <xdr:row>35</xdr:row>
      <xdr:rowOff>83731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592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93908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36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258394</xdr:rowOff>
    </xdr:from>
    <xdr:to>
      <xdr:col>15</xdr:col>
      <xdr:colOff>101600</xdr:colOff>
      <xdr:row>35</xdr:row>
      <xdr:rowOff>17094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525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27271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29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258852</xdr:rowOff>
    </xdr:from>
    <xdr:to>
      <xdr:col>29</xdr:col>
      <xdr:colOff>177800</xdr:colOff>
      <xdr:row>36</xdr:row>
      <xdr:rowOff>17552</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69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230929</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841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183299</xdr:rowOff>
    </xdr:from>
    <xdr:to>
      <xdr:col>26</xdr:col>
      <xdr:colOff>101600</xdr:colOff>
      <xdr:row>35</xdr:row>
      <xdr:rowOff>284899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93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295076</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56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255788</xdr:rowOff>
    </xdr:from>
    <xdr:to>
      <xdr:col>22</xdr:col>
      <xdr:colOff>165100</xdr:colOff>
      <xdr:row>36</xdr:row>
      <xdr:rowOff>14488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66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342165</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52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178796</xdr:rowOff>
    </xdr:from>
    <xdr:to>
      <xdr:col>19</xdr:col>
      <xdr:colOff>38100</xdr:colOff>
      <xdr:row>35</xdr:row>
      <xdr:rowOff>280396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89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265173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875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324162</xdr:rowOff>
    </xdr:from>
    <xdr:to>
      <xdr:col>15</xdr:col>
      <xdr:colOff>101600</xdr:colOff>
      <xdr:row>35</xdr:row>
      <xdr:rowOff>82862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591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67639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67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島根県吉賀町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6,345
6,211
336.50
6,780,025
6,632,939
113,238
3,794,125
7,781,245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125893</xdr:rowOff>
    </xdr:from>
    <xdr:to>
      <xdr:col>24</xdr:col>
      <xdr:colOff>62865</xdr:colOff>
      <xdr:row>38</xdr:row>
      <xdr:rowOff>72430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40843"/>
          <a:ext cx="1270" cy="114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76257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72430</xdr:rowOff>
    </xdr:from>
    <xdr:to>
      <xdr:col>24</xdr:col>
      <xdr:colOff>152400</xdr:colOff>
      <xdr:row>38</xdr:row>
      <xdr:rowOff>72430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72570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1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125893</xdr:rowOff>
    </xdr:from>
    <xdr:to>
      <xdr:col>24</xdr:col>
      <xdr:colOff>152400</xdr:colOff>
      <xdr:row>31</xdr:row>
      <xdr:rowOff>125893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4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89080</xdr:rowOff>
    </xdr:from>
    <xdr:to>
      <xdr:col>24</xdr:col>
      <xdr:colOff>63500</xdr:colOff>
      <xdr:row>34</xdr:row>
      <xdr:rowOff>167071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18380"/>
          <a:ext cx="838200" cy="7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49725</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21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71298</xdr:rowOff>
    </xdr:from>
    <xdr:to>
      <xdr:col>24</xdr:col>
      <xdr:colOff>114300</xdr:colOff>
      <xdr:row>37</xdr:row>
      <xdr:rowOff>1448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167071</xdr:rowOff>
    </xdr:from>
    <xdr:to>
      <xdr:col>19</xdr:col>
      <xdr:colOff>177800</xdr:colOff>
      <xdr:row>35</xdr:row>
      <xdr:rowOff>22344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96371"/>
          <a:ext cx="889000" cy="2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66391</xdr:rowOff>
    </xdr:from>
    <xdr:to>
      <xdr:col>20</xdr:col>
      <xdr:colOff>38100</xdr:colOff>
      <xdr:row>36</xdr:row>
      <xdr:rowOff>167991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159118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22344</xdr:rowOff>
    </xdr:from>
    <xdr:to>
      <xdr:col>15</xdr:col>
      <xdr:colOff>50800</xdr:colOff>
      <xdr:row>35</xdr:row>
      <xdr:rowOff>24722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23094"/>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135145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24722</xdr:rowOff>
    </xdr:from>
    <xdr:to>
      <xdr:col>10</xdr:col>
      <xdr:colOff>114300</xdr:colOff>
      <xdr:row>35</xdr:row>
      <xdr:rowOff>61907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25472"/>
          <a:ext cx="889000" cy="3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100223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140151</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38280</xdr:rowOff>
    </xdr:from>
    <xdr:to>
      <xdr:col>24</xdr:col>
      <xdr:colOff>114300</xdr:colOff>
      <xdr:row>34</xdr:row>
      <xdr:rowOff>139880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61157</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19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116271</xdr:rowOff>
    </xdr:from>
    <xdr:to>
      <xdr:col>20</xdr:col>
      <xdr:colOff>38100</xdr:colOff>
      <xdr:row>35</xdr:row>
      <xdr:rowOff>46421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4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62948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720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142994</xdr:rowOff>
    </xdr:from>
    <xdr:to>
      <xdr:col>15</xdr:col>
      <xdr:colOff>101600</xdr:colOff>
      <xdr:row>35</xdr:row>
      <xdr:rowOff>73144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7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89671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4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145372</xdr:rowOff>
    </xdr:from>
    <xdr:to>
      <xdr:col>10</xdr:col>
      <xdr:colOff>165100</xdr:colOff>
      <xdr:row>35</xdr:row>
      <xdr:rowOff>75522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7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92049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74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11107</xdr:rowOff>
    </xdr:from>
    <xdr:to>
      <xdr:col>6</xdr:col>
      <xdr:colOff>38100</xdr:colOff>
      <xdr:row>35</xdr:row>
      <xdr:rowOff>112707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1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129234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787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33531</xdr:rowOff>
    </xdr:from>
    <xdr:to>
      <xdr:col>24</xdr:col>
      <xdr:colOff>62865</xdr:colOff>
      <xdr:row>58</xdr:row>
      <xdr:rowOff>85640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777481"/>
          <a:ext cx="1270" cy="1252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89467</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85640</xdr:rowOff>
    </xdr:from>
    <xdr:to>
      <xdr:col>24</xdr:col>
      <xdr:colOff>152400</xdr:colOff>
      <xdr:row>58</xdr:row>
      <xdr:rowOff>85640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2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151658</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55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33531</xdr:rowOff>
    </xdr:from>
    <xdr:to>
      <xdr:col>24</xdr:col>
      <xdr:colOff>152400</xdr:colOff>
      <xdr:row>51</xdr:row>
      <xdr:rowOff>33531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77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24763</xdr:rowOff>
    </xdr:from>
    <xdr:to>
      <xdr:col>24</xdr:col>
      <xdr:colOff>63500</xdr:colOff>
      <xdr:row>57</xdr:row>
      <xdr:rowOff>66701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3797300" y="9797413"/>
          <a:ext cx="838200" cy="4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6271</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778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27844</xdr:rowOff>
    </xdr:from>
    <xdr:to>
      <xdr:col>24</xdr:col>
      <xdr:colOff>114300</xdr:colOff>
      <xdr:row>57</xdr:row>
      <xdr:rowOff>129444</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24763</xdr:rowOff>
    </xdr:from>
    <xdr:to>
      <xdr:col>19</xdr:col>
      <xdr:colOff>177800</xdr:colOff>
      <xdr:row>57</xdr:row>
      <xdr:rowOff>53260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797413"/>
          <a:ext cx="889000" cy="2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11153</xdr:rowOff>
    </xdr:from>
    <xdr:to>
      <xdr:col>20</xdr:col>
      <xdr:colOff>38100</xdr:colOff>
      <xdr:row>57</xdr:row>
      <xdr:rowOff>112753</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103880</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87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53260</xdr:rowOff>
    </xdr:from>
    <xdr:to>
      <xdr:col>15</xdr:col>
      <xdr:colOff>50800</xdr:colOff>
      <xdr:row>57</xdr:row>
      <xdr:rowOff>84582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825910"/>
          <a:ext cx="889000" cy="3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158568</xdr:rowOff>
    </xdr:from>
    <xdr:to>
      <xdr:col>15</xdr:col>
      <xdr:colOff>101600</xdr:colOff>
      <xdr:row>57</xdr:row>
      <xdr:rowOff>88718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5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105245</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53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84582</xdr:rowOff>
    </xdr:from>
    <xdr:to>
      <xdr:col>10</xdr:col>
      <xdr:colOff>114300</xdr:colOff>
      <xdr:row>57</xdr:row>
      <xdr:rowOff>138733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857232"/>
          <a:ext cx="889000" cy="5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164478</xdr:rowOff>
    </xdr:from>
    <xdr:to>
      <xdr:col>10</xdr:col>
      <xdr:colOff>165100</xdr:colOff>
      <xdr:row>57</xdr:row>
      <xdr:rowOff>94628</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6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111155</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540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18181</xdr:rowOff>
    </xdr:from>
    <xdr:to>
      <xdr:col>6</xdr:col>
      <xdr:colOff>38100</xdr:colOff>
      <xdr:row>57</xdr:row>
      <xdr:rowOff>119781</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79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136308</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566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15901</xdr:rowOff>
    </xdr:from>
    <xdr:to>
      <xdr:col>24</xdr:col>
      <xdr:colOff>114300</xdr:colOff>
      <xdr:row>57</xdr:row>
      <xdr:rowOff>117501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78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38778</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63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145413</xdr:rowOff>
    </xdr:from>
    <xdr:to>
      <xdr:col>20</xdr:col>
      <xdr:colOff>38100</xdr:colOff>
      <xdr:row>57</xdr:row>
      <xdr:rowOff>75563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74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92090</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521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2460</xdr:rowOff>
    </xdr:from>
    <xdr:to>
      <xdr:col>15</xdr:col>
      <xdr:colOff>101600</xdr:colOff>
      <xdr:row>57</xdr:row>
      <xdr:rowOff>104060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77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95187</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86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33782</xdr:rowOff>
    </xdr:from>
    <xdr:to>
      <xdr:col>10</xdr:col>
      <xdr:colOff>165100</xdr:colOff>
      <xdr:row>57</xdr:row>
      <xdr:rowOff>135382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80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126509</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989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87933</xdr:rowOff>
    </xdr:from>
    <xdr:to>
      <xdr:col>6</xdr:col>
      <xdr:colOff>38100</xdr:colOff>
      <xdr:row>58</xdr:row>
      <xdr:rowOff>18083</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86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9210</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995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53099</xdr:rowOff>
    </xdr:from>
    <xdr:to>
      <xdr:col>24</xdr:col>
      <xdr:colOff>62865</xdr:colOff>
      <xdr:row>79</xdr:row>
      <xdr:rowOff>31610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54599"/>
          <a:ext cx="1270" cy="152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35437</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7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31610</xdr:rowOff>
    </xdr:from>
    <xdr:to>
      <xdr:col>24</xdr:col>
      <xdr:colOff>152400</xdr:colOff>
      <xdr:row>79</xdr:row>
      <xdr:rowOff>31610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7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171226</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8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53099</xdr:rowOff>
    </xdr:from>
    <xdr:to>
      <xdr:col>24</xdr:col>
      <xdr:colOff>152400</xdr:colOff>
      <xdr:row>70</xdr:row>
      <xdr:rowOff>53099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14866</xdr:rowOff>
    </xdr:from>
    <xdr:to>
      <xdr:col>24</xdr:col>
      <xdr:colOff>63500</xdr:colOff>
      <xdr:row>78</xdr:row>
      <xdr:rowOff>59156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216516"/>
          <a:ext cx="838200" cy="21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86205</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87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107778</xdr:rowOff>
    </xdr:from>
    <xdr:to>
      <xdr:col>24</xdr:col>
      <xdr:colOff>114300</xdr:colOff>
      <xdr:row>78</xdr:row>
      <xdr:rowOff>37928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138367</xdr:rowOff>
    </xdr:from>
    <xdr:to>
      <xdr:col>19</xdr:col>
      <xdr:colOff>177800</xdr:colOff>
      <xdr:row>78</xdr:row>
      <xdr:rowOff>59156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340017"/>
          <a:ext cx="889000" cy="9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140830</xdr:rowOff>
    </xdr:from>
    <xdr:to>
      <xdr:col>20</xdr:col>
      <xdr:colOff>38100</xdr:colOff>
      <xdr:row>78</xdr:row>
      <xdr:rowOff>70980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87507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138367</xdr:rowOff>
    </xdr:from>
    <xdr:to>
      <xdr:col>15</xdr:col>
      <xdr:colOff>50800</xdr:colOff>
      <xdr:row>78</xdr:row>
      <xdr:rowOff>20238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340017"/>
          <a:ext cx="889000" cy="5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60992</xdr:rowOff>
    </xdr:from>
    <xdr:to>
      <xdr:col>15</xdr:col>
      <xdr:colOff>101600</xdr:colOff>
      <xdr:row>77</xdr:row>
      <xdr:rowOff>162592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262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7669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03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20238</xdr:rowOff>
    </xdr:from>
    <xdr:to>
      <xdr:col>10</xdr:col>
      <xdr:colOff>114300</xdr:colOff>
      <xdr:row>78</xdr:row>
      <xdr:rowOff>97332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393338"/>
          <a:ext cx="889000" cy="7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26549</xdr:rowOff>
    </xdr:from>
    <xdr:to>
      <xdr:col>10</xdr:col>
      <xdr:colOff>165100</xdr:colOff>
      <xdr:row>77</xdr:row>
      <xdr:rowOff>128149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22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144676</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52111" y="130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66478</xdr:rowOff>
    </xdr:from>
    <xdr:to>
      <xdr:col>6</xdr:col>
      <xdr:colOff>38100</xdr:colOff>
      <xdr:row>77</xdr:row>
      <xdr:rowOff>168078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26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13155</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04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135516</xdr:rowOff>
    </xdr:from>
    <xdr:to>
      <xdr:col>24</xdr:col>
      <xdr:colOff>114300</xdr:colOff>
      <xdr:row>77</xdr:row>
      <xdr:rowOff>65666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16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158393</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01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8356</xdr:rowOff>
    </xdr:from>
    <xdr:to>
      <xdr:col>20</xdr:col>
      <xdr:colOff>38100</xdr:colOff>
      <xdr:row>78</xdr:row>
      <xdr:rowOff>109956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38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101083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47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87567</xdr:rowOff>
    </xdr:from>
    <xdr:to>
      <xdr:col>15</xdr:col>
      <xdr:colOff>101600</xdr:colOff>
      <xdr:row>78</xdr:row>
      <xdr:rowOff>17717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28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8844</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338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140888</xdr:rowOff>
    </xdr:from>
    <xdr:to>
      <xdr:col>10</xdr:col>
      <xdr:colOff>165100</xdr:colOff>
      <xdr:row>78</xdr:row>
      <xdr:rowOff>71038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34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62165</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343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46532</xdr:rowOff>
    </xdr:from>
    <xdr:to>
      <xdr:col>6</xdr:col>
      <xdr:colOff>38100</xdr:colOff>
      <xdr:row>78</xdr:row>
      <xdr:rowOff>148132</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139259</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12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67627</xdr:rowOff>
    </xdr:from>
    <xdr:to>
      <xdr:col>24</xdr:col>
      <xdr:colOff>62865</xdr:colOff>
      <xdr:row>98</xdr:row>
      <xdr:rowOff>164795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669577"/>
          <a:ext cx="1270" cy="12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168622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164795</xdr:rowOff>
    </xdr:from>
    <xdr:to>
      <xdr:col>24</xdr:col>
      <xdr:colOff>152400</xdr:colOff>
      <xdr:row>98</xdr:row>
      <xdr:rowOff>164795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6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14304</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44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67627</xdr:rowOff>
    </xdr:from>
    <xdr:to>
      <xdr:col>24</xdr:col>
      <xdr:colOff>152400</xdr:colOff>
      <xdr:row>91</xdr:row>
      <xdr:rowOff>67627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6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67627</xdr:rowOff>
    </xdr:from>
    <xdr:to>
      <xdr:col>24</xdr:col>
      <xdr:colOff>63500</xdr:colOff>
      <xdr:row>92</xdr:row>
      <xdr:rowOff>25882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5669577"/>
          <a:ext cx="838200" cy="12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114901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574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136474</xdr:rowOff>
    </xdr:from>
    <xdr:to>
      <xdr:col>24</xdr:col>
      <xdr:colOff>114300</xdr:colOff>
      <xdr:row>97</xdr:row>
      <xdr:rowOff>66624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25882</xdr:rowOff>
    </xdr:from>
    <xdr:to>
      <xdr:col>19</xdr:col>
      <xdr:colOff>177800</xdr:colOff>
      <xdr:row>92</xdr:row>
      <xdr:rowOff>169075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5799282"/>
          <a:ext cx="889000" cy="14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133693</xdr:rowOff>
    </xdr:from>
    <xdr:to>
      <xdr:col>20</xdr:col>
      <xdr:colOff>38100</xdr:colOff>
      <xdr:row>97</xdr:row>
      <xdr:rowOff>63843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54970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169075</xdr:rowOff>
    </xdr:from>
    <xdr:to>
      <xdr:col>15</xdr:col>
      <xdr:colOff>50800</xdr:colOff>
      <xdr:row>93</xdr:row>
      <xdr:rowOff>61964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5942475"/>
          <a:ext cx="889000" cy="6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64212</xdr:rowOff>
    </xdr:from>
    <xdr:to>
      <xdr:col>15</xdr:col>
      <xdr:colOff>101600</xdr:colOff>
      <xdr:row>96</xdr:row>
      <xdr:rowOff>165812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156939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61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61964</xdr:rowOff>
    </xdr:from>
    <xdr:to>
      <xdr:col>10</xdr:col>
      <xdr:colOff>114300</xdr:colOff>
      <xdr:row>94</xdr:row>
      <xdr:rowOff>90805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006814"/>
          <a:ext cx="889000" cy="20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85331</xdr:rowOff>
    </xdr:from>
    <xdr:to>
      <xdr:col>10</xdr:col>
      <xdr:colOff>165100</xdr:colOff>
      <xdr:row>97</xdr:row>
      <xdr:rowOff>15481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4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6608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63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712</xdr:rowOff>
    </xdr:from>
    <xdr:to>
      <xdr:col>6</xdr:col>
      <xdr:colOff>38100</xdr:colOff>
      <xdr:row>97</xdr:row>
      <xdr:rowOff>102312</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93439</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72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16827</xdr:rowOff>
    </xdr:from>
    <xdr:to>
      <xdr:col>24</xdr:col>
      <xdr:colOff>114300</xdr:colOff>
      <xdr:row>91</xdr:row>
      <xdr:rowOff>118427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561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141304</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5571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146532</xdr:rowOff>
    </xdr:from>
    <xdr:to>
      <xdr:col>20</xdr:col>
      <xdr:colOff>38100</xdr:colOff>
      <xdr:row>92</xdr:row>
      <xdr:rowOff>76682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574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93209</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5" y="15523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118275</xdr:rowOff>
    </xdr:from>
    <xdr:to>
      <xdr:col>15</xdr:col>
      <xdr:colOff>101600</xdr:colOff>
      <xdr:row>93</xdr:row>
      <xdr:rowOff>48425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58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64952</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08795" y="1566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11164</xdr:rowOff>
    </xdr:from>
    <xdr:to>
      <xdr:col>10</xdr:col>
      <xdr:colOff>165100</xdr:colOff>
      <xdr:row>93</xdr:row>
      <xdr:rowOff>112764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595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129291</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19795" y="1573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40005</xdr:rowOff>
    </xdr:from>
    <xdr:to>
      <xdr:col>6</xdr:col>
      <xdr:colOff>38100</xdr:colOff>
      <xdr:row>94</xdr:row>
      <xdr:rowOff>141605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15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158132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593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69047</xdr:rowOff>
    </xdr:from>
    <xdr:to>
      <xdr:col>54</xdr:col>
      <xdr:colOff>189865</xdr:colOff>
      <xdr:row>38</xdr:row>
      <xdr:rowOff>43300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83997"/>
          <a:ext cx="1270" cy="1174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47127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43300</xdr:rowOff>
    </xdr:from>
    <xdr:to>
      <xdr:col>55</xdr:col>
      <xdr:colOff>88900</xdr:colOff>
      <xdr:row>38</xdr:row>
      <xdr:rowOff>43300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15724</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5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69047</xdr:rowOff>
    </xdr:from>
    <xdr:to>
      <xdr:col>55</xdr:col>
      <xdr:colOff>88900</xdr:colOff>
      <xdr:row>31</xdr:row>
      <xdr:rowOff>69047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8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61578</xdr:rowOff>
    </xdr:from>
    <xdr:to>
      <xdr:col>55</xdr:col>
      <xdr:colOff>0</xdr:colOff>
      <xdr:row>36</xdr:row>
      <xdr:rowOff>99944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33778"/>
          <a:ext cx="838200" cy="3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3561</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47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25134</xdr:rowOff>
    </xdr:from>
    <xdr:to>
      <xdr:col>55</xdr:col>
      <xdr:colOff>50800</xdr:colOff>
      <xdr:row>37</xdr:row>
      <xdr:rowOff>126734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6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67430</xdr:rowOff>
    </xdr:from>
    <xdr:to>
      <xdr:col>50</xdr:col>
      <xdr:colOff>114300</xdr:colOff>
      <xdr:row>36</xdr:row>
      <xdr:rowOff>99944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239630"/>
          <a:ext cx="889000" cy="3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39980</xdr:rowOff>
    </xdr:from>
    <xdr:to>
      <xdr:col>50</xdr:col>
      <xdr:colOff>165100</xdr:colOff>
      <xdr:row>37</xdr:row>
      <xdr:rowOff>141580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132707</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47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67430</xdr:rowOff>
    </xdr:from>
    <xdr:to>
      <xdr:col>45</xdr:col>
      <xdr:colOff>177800</xdr:colOff>
      <xdr:row>36</xdr:row>
      <xdr:rowOff>102758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239630"/>
          <a:ext cx="889000" cy="3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120056</xdr:rowOff>
    </xdr:from>
    <xdr:to>
      <xdr:col>46</xdr:col>
      <xdr:colOff>38100</xdr:colOff>
      <xdr:row>37</xdr:row>
      <xdr:rowOff>50206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9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41333</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384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102758</xdr:rowOff>
    </xdr:from>
    <xdr:to>
      <xdr:col>41</xdr:col>
      <xdr:colOff>50800</xdr:colOff>
      <xdr:row>36</xdr:row>
      <xdr:rowOff>151459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274958"/>
          <a:ext cx="889000" cy="4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144354</xdr:rowOff>
    </xdr:from>
    <xdr:to>
      <xdr:col>41</xdr:col>
      <xdr:colOff>101600</xdr:colOff>
      <xdr:row>37</xdr:row>
      <xdr:rowOff>74504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1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65631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40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1966</xdr:rowOff>
    </xdr:from>
    <xdr:to>
      <xdr:col>36</xdr:col>
      <xdr:colOff>165100</xdr:colOff>
      <xdr:row>37</xdr:row>
      <xdr:rowOff>103566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4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94693</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438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10778</xdr:rowOff>
    </xdr:from>
    <xdr:to>
      <xdr:col>55</xdr:col>
      <xdr:colOff>50800</xdr:colOff>
      <xdr:row>36</xdr:row>
      <xdr:rowOff>112378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8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33655</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34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49144</xdr:rowOff>
    </xdr:from>
    <xdr:to>
      <xdr:col>50</xdr:col>
      <xdr:colOff>165100</xdr:colOff>
      <xdr:row>36</xdr:row>
      <xdr:rowOff>150744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22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167271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99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16630</xdr:rowOff>
    </xdr:from>
    <xdr:to>
      <xdr:col>46</xdr:col>
      <xdr:colOff>38100</xdr:colOff>
      <xdr:row>36</xdr:row>
      <xdr:rowOff>118230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1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134757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964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51958</xdr:rowOff>
    </xdr:from>
    <xdr:to>
      <xdr:col>41</xdr:col>
      <xdr:colOff>101600</xdr:colOff>
      <xdr:row>36</xdr:row>
      <xdr:rowOff>153558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2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170085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999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100659</xdr:rowOff>
    </xdr:from>
    <xdr:to>
      <xdr:col>36</xdr:col>
      <xdr:colOff>165100</xdr:colOff>
      <xdr:row>37</xdr:row>
      <xdr:rowOff>30809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7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47336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048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11461</xdr:rowOff>
    </xdr:from>
    <xdr:to>
      <xdr:col>54</xdr:col>
      <xdr:colOff>189865</xdr:colOff>
      <xdr:row>58</xdr:row>
      <xdr:rowOff>134890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55411"/>
          <a:ext cx="1270" cy="132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166236</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134890</xdr:rowOff>
    </xdr:from>
    <xdr:to>
      <xdr:col>55</xdr:col>
      <xdr:colOff>88900</xdr:colOff>
      <xdr:row>58</xdr:row>
      <xdr:rowOff>134890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129588</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30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11461</xdr:rowOff>
    </xdr:from>
    <xdr:to>
      <xdr:col>55</xdr:col>
      <xdr:colOff>88900</xdr:colOff>
      <xdr:row>51</xdr:row>
      <xdr:rowOff>11461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5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93547</xdr:rowOff>
    </xdr:from>
    <xdr:to>
      <xdr:col>55</xdr:col>
      <xdr:colOff>0</xdr:colOff>
      <xdr:row>58</xdr:row>
      <xdr:rowOff>98265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37647"/>
          <a:ext cx="838200" cy="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39236</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983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60809</xdr:rowOff>
    </xdr:from>
    <xdr:to>
      <xdr:col>55</xdr:col>
      <xdr:colOff>50800</xdr:colOff>
      <xdr:row>58</xdr:row>
      <xdr:rowOff>162409</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0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80797</xdr:rowOff>
    </xdr:from>
    <xdr:to>
      <xdr:col>50</xdr:col>
      <xdr:colOff>114300</xdr:colOff>
      <xdr:row>58</xdr:row>
      <xdr:rowOff>93547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24897"/>
          <a:ext cx="889000" cy="1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57204</xdr:rowOff>
    </xdr:from>
    <xdr:to>
      <xdr:col>50</xdr:col>
      <xdr:colOff>165100</xdr:colOff>
      <xdr:row>58</xdr:row>
      <xdr:rowOff>158804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149931</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09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80797</xdr:rowOff>
    </xdr:from>
    <xdr:to>
      <xdr:col>45</xdr:col>
      <xdr:colOff>177800</xdr:colOff>
      <xdr:row>58</xdr:row>
      <xdr:rowOff>94975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024897"/>
          <a:ext cx="889000" cy="1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51822</xdr:rowOff>
    </xdr:from>
    <xdr:to>
      <xdr:col>46</xdr:col>
      <xdr:colOff>38100</xdr:colOff>
      <xdr:row>58</xdr:row>
      <xdr:rowOff>153422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144549</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08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94975</xdr:rowOff>
    </xdr:from>
    <xdr:to>
      <xdr:col>41</xdr:col>
      <xdr:colOff>50800</xdr:colOff>
      <xdr:row>58</xdr:row>
      <xdr:rowOff>120503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39075"/>
          <a:ext cx="889000" cy="2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48740</xdr:rowOff>
    </xdr:from>
    <xdr:to>
      <xdr:col>41</xdr:col>
      <xdr:colOff>101600</xdr:colOff>
      <xdr:row>58</xdr:row>
      <xdr:rowOff>150340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9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141467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085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48989</xdr:rowOff>
    </xdr:from>
    <xdr:to>
      <xdr:col>36</xdr:col>
      <xdr:colOff>165100</xdr:colOff>
      <xdr:row>58</xdr:row>
      <xdr:rowOff>150589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167116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6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47465</xdr:rowOff>
    </xdr:from>
    <xdr:to>
      <xdr:col>55</xdr:col>
      <xdr:colOff>50800</xdr:colOff>
      <xdr:row>58</xdr:row>
      <xdr:rowOff>149065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9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6842</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79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42747</xdr:rowOff>
    </xdr:from>
    <xdr:to>
      <xdr:col>50</xdr:col>
      <xdr:colOff>165100</xdr:colOff>
      <xdr:row>58</xdr:row>
      <xdr:rowOff>144347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8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160874</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76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29997</xdr:rowOff>
    </xdr:from>
    <xdr:to>
      <xdr:col>46</xdr:col>
      <xdr:colOff>38100</xdr:colOff>
      <xdr:row>58</xdr:row>
      <xdr:rowOff>131597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7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148124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749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44175</xdr:rowOff>
    </xdr:from>
    <xdr:to>
      <xdr:col>41</xdr:col>
      <xdr:colOff>101600</xdr:colOff>
      <xdr:row>58</xdr:row>
      <xdr:rowOff>145775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8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162302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763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69703</xdr:rowOff>
    </xdr:from>
    <xdr:to>
      <xdr:col>36</xdr:col>
      <xdr:colOff>165100</xdr:colOff>
      <xdr:row>58</xdr:row>
      <xdr:rowOff>171303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1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162430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10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167500</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40450"/>
          <a:ext cx="1270" cy="1172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11698</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562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114177</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115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167500</xdr:rowOff>
    </xdr:from>
    <xdr:to>
      <xdr:col>55</xdr:col>
      <xdr:colOff>88900</xdr:colOff>
      <xdr:row>71</xdr:row>
      <xdr:rowOff>167500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119166</xdr:rowOff>
    </xdr:from>
    <xdr:to>
      <xdr:col>55</xdr:col>
      <xdr:colOff>0</xdr:colOff>
      <xdr:row>78</xdr:row>
      <xdr:rowOff>135432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492266"/>
          <a:ext cx="838200" cy="1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100598</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02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77721</xdr:rowOff>
    </xdr:from>
    <xdr:to>
      <xdr:col>55</xdr:col>
      <xdr:colOff>50800</xdr:colOff>
      <xdr:row>79</xdr:row>
      <xdr:rowOff>7871</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5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119166</xdr:rowOff>
    </xdr:from>
    <xdr:to>
      <xdr:col>50</xdr:col>
      <xdr:colOff>114300</xdr:colOff>
      <xdr:row>78</xdr:row>
      <xdr:rowOff>121059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492266"/>
          <a:ext cx="889000" cy="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74512</xdr:rowOff>
    </xdr:from>
    <xdr:to>
      <xdr:col>50</xdr:col>
      <xdr:colOff>165100</xdr:colOff>
      <xdr:row>79</xdr:row>
      <xdr:rowOff>4662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167239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54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101983</xdr:rowOff>
    </xdr:from>
    <xdr:to>
      <xdr:col>45</xdr:col>
      <xdr:colOff>177800</xdr:colOff>
      <xdr:row>78</xdr:row>
      <xdr:rowOff>121059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475083"/>
          <a:ext cx="889000" cy="1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72761</xdr:rowOff>
    </xdr:from>
    <xdr:to>
      <xdr:col>46</xdr:col>
      <xdr:colOff>38100</xdr:colOff>
      <xdr:row>79</xdr:row>
      <xdr:rowOff>2911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4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165488</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53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72062</xdr:rowOff>
    </xdr:from>
    <xdr:to>
      <xdr:col>41</xdr:col>
      <xdr:colOff>101600</xdr:colOff>
      <xdr:row>79</xdr:row>
      <xdr:rowOff>2212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44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164789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53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84632</xdr:rowOff>
    </xdr:from>
    <xdr:to>
      <xdr:col>55</xdr:col>
      <xdr:colOff>50800</xdr:colOff>
      <xdr:row>79</xdr:row>
      <xdr:rowOff>14782</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5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56148</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42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68366</xdr:rowOff>
    </xdr:from>
    <xdr:to>
      <xdr:col>50</xdr:col>
      <xdr:colOff>165100</xdr:colOff>
      <xdr:row>78</xdr:row>
      <xdr:rowOff>169966</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4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15043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2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70259</xdr:rowOff>
    </xdr:from>
    <xdr:to>
      <xdr:col>46</xdr:col>
      <xdr:colOff>38100</xdr:colOff>
      <xdr:row>79</xdr:row>
      <xdr:rowOff>409</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4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16936</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21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51183</xdr:rowOff>
    </xdr:from>
    <xdr:to>
      <xdr:col>41</xdr:col>
      <xdr:colOff>101600</xdr:colOff>
      <xdr:row>78</xdr:row>
      <xdr:rowOff>152783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42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169310</xdr:rowOff>
    </xdr:from>
    <xdr:ext cx="59901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61795" y="1319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46092</xdr:rowOff>
    </xdr:from>
    <xdr:to>
      <xdr:col>54</xdr:col>
      <xdr:colOff>189865</xdr:colOff>
      <xdr:row>99</xdr:row>
      <xdr:rowOff>20371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476592"/>
          <a:ext cx="1270" cy="151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24198</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20371</xdr:rowOff>
    </xdr:from>
    <xdr:to>
      <xdr:col>55</xdr:col>
      <xdr:colOff>88900</xdr:colOff>
      <xdr:row>99</xdr:row>
      <xdr:rowOff>20371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9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164219</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2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46092</xdr:rowOff>
    </xdr:from>
    <xdr:to>
      <xdr:col>55</xdr:col>
      <xdr:colOff>88900</xdr:colOff>
      <xdr:row>90</xdr:row>
      <xdr:rowOff>46092</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47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143438</xdr:rowOff>
    </xdr:from>
    <xdr:to>
      <xdr:col>55</xdr:col>
      <xdr:colOff>0</xdr:colOff>
      <xdr:row>96</xdr:row>
      <xdr:rowOff>162781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431188"/>
          <a:ext cx="838200" cy="19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87070</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7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108643</xdr:rowOff>
    </xdr:from>
    <xdr:to>
      <xdr:col>55</xdr:col>
      <xdr:colOff>50800</xdr:colOff>
      <xdr:row>98</xdr:row>
      <xdr:rowOff>38793</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73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127961</xdr:rowOff>
    </xdr:from>
    <xdr:to>
      <xdr:col>50</xdr:col>
      <xdr:colOff>114300</xdr:colOff>
      <xdr:row>96</xdr:row>
      <xdr:rowOff>162781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415711"/>
          <a:ext cx="889000" cy="20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120588</xdr:rowOff>
    </xdr:from>
    <xdr:to>
      <xdr:col>50</xdr:col>
      <xdr:colOff>165100</xdr:colOff>
      <xdr:row>98</xdr:row>
      <xdr:rowOff>50738</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75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41865</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8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127961</xdr:rowOff>
    </xdr:from>
    <xdr:to>
      <xdr:col>45</xdr:col>
      <xdr:colOff>177800</xdr:colOff>
      <xdr:row>98</xdr:row>
      <xdr:rowOff>135868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415711"/>
          <a:ext cx="889000" cy="52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80632</xdr:rowOff>
    </xdr:from>
    <xdr:to>
      <xdr:col>46</xdr:col>
      <xdr:colOff>38100</xdr:colOff>
      <xdr:row>98</xdr:row>
      <xdr:rowOff>10782</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1909</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80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52240</xdr:rowOff>
    </xdr:from>
    <xdr:to>
      <xdr:col>41</xdr:col>
      <xdr:colOff>101600</xdr:colOff>
      <xdr:row>97</xdr:row>
      <xdr:rowOff>153840</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170367</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94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92638</xdr:rowOff>
    </xdr:from>
    <xdr:to>
      <xdr:col>55</xdr:col>
      <xdr:colOff>50800</xdr:colOff>
      <xdr:row>96</xdr:row>
      <xdr:rowOff>22788</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38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115515</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23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111981</xdr:rowOff>
    </xdr:from>
    <xdr:to>
      <xdr:col>50</xdr:col>
      <xdr:colOff>165100</xdr:colOff>
      <xdr:row>97</xdr:row>
      <xdr:rowOff>42131</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57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58658</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346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77161</xdr:rowOff>
    </xdr:from>
    <xdr:to>
      <xdr:col>46</xdr:col>
      <xdr:colOff>38100</xdr:colOff>
      <xdr:row>96</xdr:row>
      <xdr:rowOff>7311</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36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23838</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6140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85068</xdr:rowOff>
    </xdr:from>
    <xdr:to>
      <xdr:col>41</xdr:col>
      <xdr:colOff>101600</xdr:colOff>
      <xdr:row>99</xdr:row>
      <xdr:rowOff>15218</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88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6345</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97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121894</xdr:rowOff>
    </xdr:from>
    <xdr:to>
      <xdr:col>85</xdr:col>
      <xdr:colOff>126364</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436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80528</xdr:rowOff>
    </xdr:from>
    <xdr:ext cx="249299"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76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68571</xdr:rowOff>
    </xdr:from>
    <xdr:ext cx="599010"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2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121894</xdr:rowOff>
    </xdr:from>
    <xdr:to>
      <xdr:col>86</xdr:col>
      <xdr:colOff>25400</xdr:colOff>
      <xdr:row>31</xdr:row>
      <xdr:rowOff>121894</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4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37636</xdr:rowOff>
    </xdr:from>
    <xdr:to>
      <xdr:col>85</xdr:col>
      <xdr:colOff>127000</xdr:colOff>
      <xdr:row>39</xdr:row>
      <xdr:rowOff>44145</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5481300" y="6724186"/>
          <a:ext cx="838200" cy="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169428</xdr:rowOff>
    </xdr:from>
    <xdr:ext cx="469744"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513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146551</xdr:rowOff>
    </xdr:from>
    <xdr:to>
      <xdr:col>85</xdr:col>
      <xdr:colOff>177800</xdr:colOff>
      <xdr:row>39</xdr:row>
      <xdr:rowOff>76701</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35292</xdr:rowOff>
    </xdr:from>
    <xdr:to>
      <xdr:col>81</xdr:col>
      <xdr:colOff>50800</xdr:colOff>
      <xdr:row>39</xdr:row>
      <xdr:rowOff>37636</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4592300" y="6721842"/>
          <a:ext cx="889000" cy="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147557</xdr:rowOff>
    </xdr:from>
    <xdr:to>
      <xdr:col>81</xdr:col>
      <xdr:colOff>101600</xdr:colOff>
      <xdr:row>39</xdr:row>
      <xdr:rowOff>77707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94234</xdr:rowOff>
    </xdr:from>
    <xdr:ext cx="469744"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46428" y="643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33468</xdr:rowOff>
    </xdr:from>
    <xdr:to>
      <xdr:col>76</xdr:col>
      <xdr:colOff>114300</xdr:colOff>
      <xdr:row>39</xdr:row>
      <xdr:rowOff>35292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3703300" y="6720018"/>
          <a:ext cx="889000" cy="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144438</xdr:rowOff>
    </xdr:from>
    <xdr:to>
      <xdr:col>76</xdr:col>
      <xdr:colOff>165100</xdr:colOff>
      <xdr:row>39</xdr:row>
      <xdr:rowOff>74588</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65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91115</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25111" y="643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28223</xdr:rowOff>
    </xdr:from>
    <xdr:to>
      <xdr:col>71</xdr:col>
      <xdr:colOff>177800</xdr:colOff>
      <xdr:row>39</xdr:row>
      <xdr:rowOff>33468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814300" y="6714773"/>
          <a:ext cx="889000" cy="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152771</xdr:rowOff>
    </xdr:from>
    <xdr:to>
      <xdr:col>72</xdr:col>
      <xdr:colOff>38100</xdr:colOff>
      <xdr:row>39</xdr:row>
      <xdr:rowOff>82921</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66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99448</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68428" y="6443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150837</xdr:rowOff>
    </xdr:from>
    <xdr:to>
      <xdr:col>67</xdr:col>
      <xdr:colOff>101600</xdr:colOff>
      <xdr:row>39</xdr:row>
      <xdr:rowOff>80987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66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72114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79428" y="675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164795</xdr:rowOff>
    </xdr:from>
    <xdr:to>
      <xdr:col>85</xdr:col>
      <xdr:colOff>177800</xdr:colOff>
      <xdr:row>39</xdr:row>
      <xdr:rowOff>94945</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124978</xdr:rowOff>
    </xdr:from>
    <xdr:ext cx="378565"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640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158286</xdr:rowOff>
    </xdr:from>
    <xdr:to>
      <xdr:col>81</xdr:col>
      <xdr:colOff>101600</xdr:colOff>
      <xdr:row>39</xdr:row>
      <xdr:rowOff>88436</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67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79563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76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155942</xdr:rowOff>
    </xdr:from>
    <xdr:to>
      <xdr:col>76</xdr:col>
      <xdr:colOff>165100</xdr:colOff>
      <xdr:row>39</xdr:row>
      <xdr:rowOff>86092</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67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77219</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763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154118</xdr:rowOff>
    </xdr:from>
    <xdr:to>
      <xdr:col>72</xdr:col>
      <xdr:colOff>38100</xdr:colOff>
      <xdr:row>39</xdr:row>
      <xdr:rowOff>84268</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66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75395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76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148873</xdr:rowOff>
    </xdr:from>
    <xdr:to>
      <xdr:col>67</xdr:col>
      <xdr:colOff>101600</xdr:colOff>
      <xdr:row>39</xdr:row>
      <xdr:rowOff>79023</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66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95550</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3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55</xdr:row>
      <xdr:rowOff>54627</xdr:rowOff>
    </xdr:from>
    <xdr:ext cx="31290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52</xdr:row>
      <xdr:rowOff>111777</xdr:rowOff>
    </xdr:from>
    <xdr:ext cx="31290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168927</xdr:rowOff>
    </xdr:from>
    <xdr:ext cx="31290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100330</xdr:rowOff>
    </xdr:from>
    <xdr:to>
      <xdr:col>76</xdr:col>
      <xdr:colOff>165100</xdr:colOff>
      <xdr:row>56</xdr:row>
      <xdr:rowOff>30480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53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54</xdr:row>
      <xdr:rowOff>47007</xdr:rowOff>
    </xdr:from>
    <xdr:ext cx="313932"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35333" y="9305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31750</xdr:rowOff>
    </xdr:from>
    <xdr:to>
      <xdr:col>72</xdr:col>
      <xdr:colOff>38100</xdr:colOff>
      <xdr:row>55</xdr:row>
      <xdr:rowOff>133350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53</xdr:row>
      <xdr:rowOff>149877</xdr:rowOff>
    </xdr:from>
    <xdr:ext cx="313932"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46333" y="9236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66040</xdr:rowOff>
    </xdr:from>
    <xdr:to>
      <xdr:col>67</xdr:col>
      <xdr:colOff>101600</xdr:colOff>
      <xdr:row>50</xdr:row>
      <xdr:rowOff>167640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863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12717</xdr:rowOff>
    </xdr:from>
    <xdr:ext cx="313932"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57333" y="8413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47876</xdr:rowOff>
    </xdr:from>
    <xdr:to>
      <xdr:col>85</xdr:col>
      <xdr:colOff>126364</xdr:colOff>
      <xdr:row>78</xdr:row>
      <xdr:rowOff>110100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flipV="1">
          <a:off x="16317595" y="12392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113927</xdr:rowOff>
    </xdr:from>
    <xdr:ext cx="469744" cy="259045"/>
    <xdr:sp macro="" textlink="">
      <xdr:nvSpPr>
        <xdr:cNvPr id="610" name="公債費最小値テキスト">
          <a:extLst>
            <a:ext uri="{FF2B5EF4-FFF2-40B4-BE49-F238E27FC236}">
              <a16:creationId xmlns:a16="http://schemas.microsoft.com/office/drawing/2014/main" id="{00000000-0008-0000-0600-000062020000}"/>
            </a:ext>
          </a:extLst>
        </xdr:cNvPr>
        <xdr:cNvSpPr txBox="1"/>
      </xdr:nvSpPr>
      <xdr:spPr>
        <a:xfrm>
          <a:off x="16370300" y="134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110100</xdr:rowOff>
    </xdr:from>
    <xdr:to>
      <xdr:col>86</xdr:col>
      <xdr:colOff>25400</xdr:colOff>
      <xdr:row>78</xdr:row>
      <xdr:rowOff>110100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34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166003</xdr:rowOff>
    </xdr:from>
    <xdr:ext cx="599010" cy="259045"/>
    <xdr:sp macro="" textlink="">
      <xdr:nvSpPr>
        <xdr:cNvPr id="612" name="公債費最大値テキスト">
          <a:extLst>
            <a:ext uri="{FF2B5EF4-FFF2-40B4-BE49-F238E27FC236}">
              <a16:creationId xmlns:a16="http://schemas.microsoft.com/office/drawing/2014/main" id="{00000000-0008-0000-0600-000064020000}"/>
            </a:ext>
          </a:extLst>
        </xdr:cNvPr>
        <xdr:cNvSpPr txBox="1"/>
      </xdr:nvSpPr>
      <xdr:spPr>
        <a:xfrm>
          <a:off x="16370300" y="1216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47876</xdr:rowOff>
    </xdr:from>
    <xdr:to>
      <xdr:col>86</xdr:col>
      <xdr:colOff>25400</xdr:colOff>
      <xdr:row>72</xdr:row>
      <xdr:rowOff>47876</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239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28468</xdr:rowOff>
    </xdr:from>
    <xdr:to>
      <xdr:col>85</xdr:col>
      <xdr:colOff>127000</xdr:colOff>
      <xdr:row>75</xdr:row>
      <xdr:rowOff>142311</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5481300" y="12887218"/>
          <a:ext cx="838200" cy="1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89944</xdr:rowOff>
    </xdr:from>
    <xdr:ext cx="534377" cy="259045"/>
    <xdr:sp macro="" textlink="">
      <xdr:nvSpPr>
        <xdr:cNvPr id="615" name="公債費平均値テキスト">
          <a:extLst>
            <a:ext uri="{FF2B5EF4-FFF2-40B4-BE49-F238E27FC236}">
              <a16:creationId xmlns:a16="http://schemas.microsoft.com/office/drawing/2014/main" id="{00000000-0008-0000-0600-000067020000}"/>
            </a:ext>
          </a:extLst>
        </xdr:cNvPr>
        <xdr:cNvSpPr txBox="1"/>
      </xdr:nvSpPr>
      <xdr:spPr>
        <a:xfrm>
          <a:off x="16370300" y="13120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111517</xdr:rowOff>
    </xdr:from>
    <xdr:to>
      <xdr:col>85</xdr:col>
      <xdr:colOff>177800</xdr:colOff>
      <xdr:row>77</xdr:row>
      <xdr:rowOff>41667</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62687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39299</xdr:rowOff>
    </xdr:from>
    <xdr:to>
      <xdr:col>81</xdr:col>
      <xdr:colOff>50800</xdr:colOff>
      <xdr:row>75</xdr:row>
      <xdr:rowOff>142311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4592300" y="12898049"/>
          <a:ext cx="889000" cy="10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116204</xdr:rowOff>
    </xdr:from>
    <xdr:to>
      <xdr:col>81</xdr:col>
      <xdr:colOff>101600</xdr:colOff>
      <xdr:row>77</xdr:row>
      <xdr:rowOff>46354</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5430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37481</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5214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160297</xdr:rowOff>
    </xdr:from>
    <xdr:to>
      <xdr:col>76</xdr:col>
      <xdr:colOff>114300</xdr:colOff>
      <xdr:row>75</xdr:row>
      <xdr:rowOff>39299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3703300" y="12847597"/>
          <a:ext cx="889000" cy="5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43727</xdr:rowOff>
    </xdr:from>
    <xdr:ext cx="59901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4292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160297</xdr:rowOff>
    </xdr:from>
    <xdr:to>
      <xdr:col>71</xdr:col>
      <xdr:colOff>177800</xdr:colOff>
      <xdr:row>74</xdr:row>
      <xdr:rowOff>162487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2814300" y="12847597"/>
          <a:ext cx="889000" cy="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20890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3403795"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25581</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514795"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149118</xdr:rowOff>
    </xdr:from>
    <xdr:to>
      <xdr:col>85</xdr:col>
      <xdr:colOff>177800</xdr:colOff>
      <xdr:row>75</xdr:row>
      <xdr:rowOff>79268</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6268700" y="1283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545</xdr:rowOff>
    </xdr:from>
    <xdr:ext cx="599010" cy="259045"/>
    <xdr:sp macro="" textlink="">
      <xdr:nvSpPr>
        <xdr:cNvPr id="634" name="公債費該当値テキスト">
          <a:extLst>
            <a:ext uri="{FF2B5EF4-FFF2-40B4-BE49-F238E27FC236}">
              <a16:creationId xmlns:a16="http://schemas.microsoft.com/office/drawing/2014/main" id="{00000000-0008-0000-0600-00007A020000}"/>
            </a:ext>
          </a:extLst>
        </xdr:cNvPr>
        <xdr:cNvSpPr txBox="1"/>
      </xdr:nvSpPr>
      <xdr:spPr>
        <a:xfrm>
          <a:off x="16370300" y="1268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91511</xdr:rowOff>
    </xdr:from>
    <xdr:to>
      <xdr:col>81</xdr:col>
      <xdr:colOff>101600</xdr:colOff>
      <xdr:row>76</xdr:row>
      <xdr:rowOff>21661</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5430500" y="1295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38188</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181795" y="1272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159949</xdr:rowOff>
    </xdr:from>
    <xdr:to>
      <xdr:col>76</xdr:col>
      <xdr:colOff>165100</xdr:colOff>
      <xdr:row>75</xdr:row>
      <xdr:rowOff>90099</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4541500" y="1284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106626</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292795" y="12622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109497</xdr:rowOff>
    </xdr:from>
    <xdr:to>
      <xdr:col>72</xdr:col>
      <xdr:colOff>38100</xdr:colOff>
      <xdr:row>75</xdr:row>
      <xdr:rowOff>39647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3652500" y="1279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56174</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03795" y="12572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111687</xdr:rowOff>
    </xdr:from>
    <xdr:to>
      <xdr:col>67</xdr:col>
      <xdr:colOff>101600</xdr:colOff>
      <xdr:row>75</xdr:row>
      <xdr:rowOff>41837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2763500" y="1279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58364</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14795" y="1257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32942</xdr:rowOff>
    </xdr:from>
    <xdr:to>
      <xdr:col>85</xdr:col>
      <xdr:colOff>126364</xdr:colOff>
      <xdr:row>99</xdr:row>
      <xdr:rowOff>43926</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63442"/>
          <a:ext cx="1269" cy="15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59512</xdr:rowOff>
    </xdr:from>
    <xdr:ext cx="378565"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703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43926</xdr:rowOff>
    </xdr:from>
    <xdr:to>
      <xdr:col>86</xdr:col>
      <xdr:colOff>25400</xdr:colOff>
      <xdr:row>99</xdr:row>
      <xdr:rowOff>43926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701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151069</xdr:rowOff>
    </xdr:from>
    <xdr:ext cx="690189"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38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32942</xdr:rowOff>
    </xdr:from>
    <xdr:to>
      <xdr:col>86</xdr:col>
      <xdr:colOff>25400</xdr:colOff>
      <xdr:row>90</xdr:row>
      <xdr:rowOff>32942</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23182</xdr:rowOff>
    </xdr:from>
    <xdr:to>
      <xdr:col>85</xdr:col>
      <xdr:colOff>127000</xdr:colOff>
      <xdr:row>99</xdr:row>
      <xdr:rowOff>23530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996732"/>
          <a:ext cx="838200" cy="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148412</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779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125535</xdr:rowOff>
    </xdr:from>
    <xdr:to>
      <xdr:col>85</xdr:col>
      <xdr:colOff>177800</xdr:colOff>
      <xdr:row>99</xdr:row>
      <xdr:rowOff>55685</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22330</xdr:rowOff>
    </xdr:from>
    <xdr:to>
      <xdr:col>81</xdr:col>
      <xdr:colOff>50800</xdr:colOff>
      <xdr:row>99</xdr:row>
      <xdr:rowOff>23530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4592300" y="16995880"/>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121910</xdr:rowOff>
    </xdr:from>
    <xdr:to>
      <xdr:col>81</xdr:col>
      <xdr:colOff>101600</xdr:colOff>
      <xdr:row>99</xdr:row>
      <xdr:rowOff>52060</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68587</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7840</xdr:rowOff>
    </xdr:from>
    <xdr:to>
      <xdr:col>76</xdr:col>
      <xdr:colOff>114300</xdr:colOff>
      <xdr:row>99</xdr:row>
      <xdr:rowOff>22330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3703300" y="16981390"/>
          <a:ext cx="889000" cy="1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103169</xdr:rowOff>
    </xdr:from>
    <xdr:to>
      <xdr:col>76</xdr:col>
      <xdr:colOff>165100</xdr:colOff>
      <xdr:row>99</xdr:row>
      <xdr:rowOff>33319</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90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49846</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68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162855</xdr:rowOff>
    </xdr:from>
    <xdr:to>
      <xdr:col>71</xdr:col>
      <xdr:colOff>177800</xdr:colOff>
      <xdr:row>99</xdr:row>
      <xdr:rowOff>7840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814300" y="16964955"/>
          <a:ext cx="889000" cy="1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115522</xdr:rowOff>
    </xdr:from>
    <xdr:to>
      <xdr:col>72</xdr:col>
      <xdr:colOff>38100</xdr:colOff>
      <xdr:row>99</xdr:row>
      <xdr:rowOff>45672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91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62199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69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94804</xdr:rowOff>
    </xdr:from>
    <xdr:to>
      <xdr:col>67</xdr:col>
      <xdr:colOff>101600</xdr:colOff>
      <xdr:row>99</xdr:row>
      <xdr:rowOff>24954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9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41481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67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143832</xdr:rowOff>
    </xdr:from>
    <xdr:to>
      <xdr:col>85</xdr:col>
      <xdr:colOff>177800</xdr:colOff>
      <xdr:row>99</xdr:row>
      <xdr:rowOff>73982</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94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103963</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90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144180</xdr:rowOff>
    </xdr:from>
    <xdr:to>
      <xdr:col>81</xdr:col>
      <xdr:colOff>101600</xdr:colOff>
      <xdr:row>99</xdr:row>
      <xdr:rowOff>74330</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94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65457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703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142980</xdr:rowOff>
    </xdr:from>
    <xdr:to>
      <xdr:col>76</xdr:col>
      <xdr:colOff>165100</xdr:colOff>
      <xdr:row>99</xdr:row>
      <xdr:rowOff>73130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9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64257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703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128490</xdr:rowOff>
    </xdr:from>
    <xdr:to>
      <xdr:col>72</xdr:col>
      <xdr:colOff>38100</xdr:colOff>
      <xdr:row>99</xdr:row>
      <xdr:rowOff>58640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93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49767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702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112055</xdr:rowOff>
    </xdr:from>
    <xdr:to>
      <xdr:col>67</xdr:col>
      <xdr:colOff>101600</xdr:colOff>
      <xdr:row>99</xdr:row>
      <xdr:rowOff>42205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91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33332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700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111445</xdr:rowOff>
    </xdr:from>
    <xdr:to>
      <xdr:col>116</xdr:col>
      <xdr:colOff>62864</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597845"/>
          <a:ext cx="1269" cy="1056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58122</xdr:rowOff>
    </xdr:from>
    <xdr:ext cx="534377"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53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111445</xdr:rowOff>
    </xdr:from>
    <xdr:to>
      <xdr:col>116</xdr:col>
      <xdr:colOff>152400</xdr:colOff>
      <xdr:row>32</xdr:row>
      <xdr:rowOff>111445</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59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5295</xdr:rowOff>
    </xdr:from>
    <xdr:ext cx="469744"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348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153868</xdr:rowOff>
    </xdr:from>
    <xdr:to>
      <xdr:col>116</xdr:col>
      <xdr:colOff>114300</xdr:colOff>
      <xdr:row>38</xdr:row>
      <xdr:rowOff>84018</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2110700" y="649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149890</xdr:rowOff>
    </xdr:from>
    <xdr:to>
      <xdr:col>112</xdr:col>
      <xdr:colOff>38100</xdr:colOff>
      <xdr:row>38</xdr:row>
      <xdr:rowOff>80040</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12725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96567</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088428" y="626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3619</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10428"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86372</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21428"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8520</xdr:rowOff>
    </xdr:from>
    <xdr:to>
      <xdr:col>116</xdr:col>
      <xdr:colOff>62864</xdr:colOff>
      <xdr:row>59</xdr:row>
      <xdr:rowOff>98878</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752470"/>
          <a:ext cx="1269" cy="1461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142591</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258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126647</xdr:rowOff>
    </xdr:from>
    <xdr:ext cx="599010"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5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8520</xdr:rowOff>
    </xdr:from>
    <xdr:to>
      <xdr:col>116</xdr:col>
      <xdr:colOff>152400</xdr:colOff>
      <xdr:row>51</xdr:row>
      <xdr:rowOff>8520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75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72880</xdr:rowOff>
    </xdr:from>
    <xdr:to>
      <xdr:col>116</xdr:col>
      <xdr:colOff>63500</xdr:colOff>
      <xdr:row>59</xdr:row>
      <xdr:rowOff>84817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188430"/>
          <a:ext cx="838200" cy="1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15591</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10131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37164</xdr:rowOff>
    </xdr:from>
    <xdr:to>
      <xdr:col>116</xdr:col>
      <xdr:colOff>114300</xdr:colOff>
      <xdr:row>59</xdr:row>
      <xdr:rowOff>138764</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72880</xdr:rowOff>
    </xdr:from>
    <xdr:to>
      <xdr:col>111</xdr:col>
      <xdr:colOff>177800</xdr:colOff>
      <xdr:row>59</xdr:row>
      <xdr:rowOff>87792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10188430"/>
          <a:ext cx="889000" cy="1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36375</xdr:rowOff>
    </xdr:from>
    <xdr:to>
      <xdr:col>112</xdr:col>
      <xdr:colOff>38100</xdr:colOff>
      <xdr:row>59</xdr:row>
      <xdr:rowOff>137975</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129102</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1024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86906</xdr:rowOff>
    </xdr:from>
    <xdr:to>
      <xdr:col>107</xdr:col>
      <xdr:colOff>50800</xdr:colOff>
      <xdr:row>59</xdr:row>
      <xdr:rowOff>87792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202456"/>
          <a:ext cx="889000" cy="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30496</xdr:rowOff>
    </xdr:from>
    <xdr:to>
      <xdr:col>107</xdr:col>
      <xdr:colOff>101600</xdr:colOff>
      <xdr:row>59</xdr:row>
      <xdr:rowOff>132096</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14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148623</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9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85757</xdr:rowOff>
    </xdr:from>
    <xdr:to>
      <xdr:col>102</xdr:col>
      <xdr:colOff>114300</xdr:colOff>
      <xdr:row>59</xdr:row>
      <xdr:rowOff>86906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201307"/>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28749</xdr:rowOff>
    </xdr:from>
    <xdr:to>
      <xdr:col>102</xdr:col>
      <xdr:colOff>165100</xdr:colOff>
      <xdr:row>59</xdr:row>
      <xdr:rowOff>130349</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1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146876</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91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30780</xdr:rowOff>
    </xdr:from>
    <xdr:to>
      <xdr:col>98</xdr:col>
      <xdr:colOff>38100</xdr:colOff>
      <xdr:row>59</xdr:row>
      <xdr:rowOff>132380</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14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148907</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92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34017</xdr:rowOff>
    </xdr:from>
    <xdr:to>
      <xdr:col>116</xdr:col>
      <xdr:colOff>114300</xdr:colOff>
      <xdr:row>59</xdr:row>
      <xdr:rowOff>135617</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14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164844</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93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22080</xdr:rowOff>
    </xdr:from>
    <xdr:to>
      <xdr:col>112</xdr:col>
      <xdr:colOff>38100</xdr:colOff>
      <xdr:row>59</xdr:row>
      <xdr:rowOff>123680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1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140207</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9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36992</xdr:rowOff>
    </xdr:from>
    <xdr:to>
      <xdr:col>107</xdr:col>
      <xdr:colOff>101600</xdr:colOff>
      <xdr:row>59</xdr:row>
      <xdr:rowOff>138592</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15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129719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24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36106</xdr:rowOff>
    </xdr:from>
    <xdr:to>
      <xdr:col>102</xdr:col>
      <xdr:colOff>165100</xdr:colOff>
      <xdr:row>59</xdr:row>
      <xdr:rowOff>137706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15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128833</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244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34957</xdr:rowOff>
    </xdr:from>
    <xdr:to>
      <xdr:col>98</xdr:col>
      <xdr:colOff>38100</xdr:colOff>
      <xdr:row>59</xdr:row>
      <xdr:rowOff>136557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15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127684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24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16701</xdr:rowOff>
    </xdr:from>
    <xdr:to>
      <xdr:col>116</xdr:col>
      <xdr:colOff>62864</xdr:colOff>
      <xdr:row>79</xdr:row>
      <xdr:rowOff>40056</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2189651"/>
          <a:ext cx="1269" cy="139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43883</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5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40056</xdr:rowOff>
    </xdr:from>
    <xdr:to>
      <xdr:col>116</xdr:col>
      <xdr:colOff>152400</xdr:colOff>
      <xdr:row>79</xdr:row>
      <xdr:rowOff>40056</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58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134828</xdr:rowOff>
    </xdr:from>
    <xdr:ext cx="599010"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96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16701</xdr:rowOff>
    </xdr:from>
    <xdr:to>
      <xdr:col>116</xdr:col>
      <xdr:colOff>152400</xdr:colOff>
      <xdr:row>71</xdr:row>
      <xdr:rowOff>16701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218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64706</xdr:rowOff>
    </xdr:from>
    <xdr:to>
      <xdr:col>116</xdr:col>
      <xdr:colOff>63500</xdr:colOff>
      <xdr:row>74</xdr:row>
      <xdr:rowOff>80188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1323300" y="12580556"/>
          <a:ext cx="838200" cy="18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112361</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2971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133934</xdr:rowOff>
    </xdr:from>
    <xdr:to>
      <xdr:col>116</xdr:col>
      <xdr:colOff>114300</xdr:colOff>
      <xdr:row>76</xdr:row>
      <xdr:rowOff>64084</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41605</xdr:rowOff>
    </xdr:from>
    <xdr:to>
      <xdr:col>111</xdr:col>
      <xdr:colOff>177800</xdr:colOff>
      <xdr:row>73</xdr:row>
      <xdr:rowOff>64706</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0434300" y="12557455"/>
          <a:ext cx="889000" cy="2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117881</xdr:rowOff>
    </xdr:from>
    <xdr:to>
      <xdr:col>112</xdr:col>
      <xdr:colOff>38100</xdr:colOff>
      <xdr:row>76</xdr:row>
      <xdr:rowOff>48031</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39158</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41605</xdr:rowOff>
    </xdr:from>
    <xdr:to>
      <xdr:col>107</xdr:col>
      <xdr:colOff>50800</xdr:colOff>
      <xdr:row>74</xdr:row>
      <xdr:rowOff>64706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9545300" y="12557455"/>
          <a:ext cx="889000" cy="19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38824</xdr:rowOff>
    </xdr:from>
    <xdr:to>
      <xdr:col>107</xdr:col>
      <xdr:colOff>101600</xdr:colOff>
      <xdr:row>75</xdr:row>
      <xdr:rowOff>140424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28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131551</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299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47637</xdr:rowOff>
    </xdr:from>
    <xdr:to>
      <xdr:col>102</xdr:col>
      <xdr:colOff>114300</xdr:colOff>
      <xdr:row>74</xdr:row>
      <xdr:rowOff>64706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656300" y="12734937"/>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33045</xdr:rowOff>
    </xdr:from>
    <xdr:to>
      <xdr:col>102</xdr:col>
      <xdr:colOff>165100</xdr:colOff>
      <xdr:row>75</xdr:row>
      <xdr:rowOff>134645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289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125773</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298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63474</xdr:rowOff>
    </xdr:from>
    <xdr:to>
      <xdr:col>98</xdr:col>
      <xdr:colOff>38100</xdr:colOff>
      <xdr:row>75</xdr:row>
      <xdr:rowOff>165075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292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156202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301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29388</xdr:rowOff>
    </xdr:from>
    <xdr:to>
      <xdr:col>116</xdr:col>
      <xdr:colOff>114300</xdr:colOff>
      <xdr:row>74</xdr:row>
      <xdr:rowOff>130988</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27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52265</xdr:rowOff>
    </xdr:from>
    <xdr:ext cx="534377"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256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13906</xdr:rowOff>
    </xdr:from>
    <xdr:to>
      <xdr:col>112</xdr:col>
      <xdr:colOff>38100</xdr:colOff>
      <xdr:row>73</xdr:row>
      <xdr:rowOff>115506</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252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132033</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23795" y="12304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162255</xdr:rowOff>
    </xdr:from>
    <xdr:to>
      <xdr:col>107</xdr:col>
      <xdr:colOff>101600</xdr:colOff>
      <xdr:row>73</xdr:row>
      <xdr:rowOff>92405</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250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108932</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34795" y="12281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13906</xdr:rowOff>
    </xdr:from>
    <xdr:to>
      <xdr:col>102</xdr:col>
      <xdr:colOff>165100</xdr:colOff>
      <xdr:row>74</xdr:row>
      <xdr:rowOff>115506</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270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132033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47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168287</xdr:rowOff>
    </xdr:from>
    <xdr:to>
      <xdr:col>98</xdr:col>
      <xdr:colOff>38100</xdr:colOff>
      <xdr:row>74</xdr:row>
      <xdr:rowOff>98437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268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114964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45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性質別歳出における住民一人当たりのコスト算出にあたり、分母となる人口は前年度比▲</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0.8</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％と減少が継続している。</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一方、</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老朽化した各種施設・インフラの維持更新や</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各種行政サービスの維持、新たな課題に対応する必要があり、住民一人当たりのコストは増加する傾向にある。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扶助費は住民一人当たり</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136,175</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となっており、類似団体</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平均より</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76,921</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多く、類似団体内順位で</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位</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となっている。</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人口減少に抗するために定住施策として</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保育</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料の無償化や</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高校卒業まで</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子ども</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医療費</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の全額</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助成</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など手厚い支援を行っていることが大きいと考えられる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もインフラ・施設等の老朽化対応や</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高齢化に伴い増加傾向が続くと予想されるが、 全庁的な事務事業の見直しを進めながら財政負担の抑制を図る。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島根県吉賀町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6,345
6,211
336.50
6,780,025
6,632,939
113,238
3,794,125
7,781,245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103451</xdr:rowOff>
    </xdr:from>
    <xdr:to>
      <xdr:col>24</xdr:col>
      <xdr:colOff>62865</xdr:colOff>
      <xdr:row>38</xdr:row>
      <xdr:rowOff>132679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075501"/>
          <a:ext cx="1270" cy="157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136506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5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132679</xdr:rowOff>
    </xdr:from>
    <xdr:to>
      <xdr:col>24</xdr:col>
      <xdr:colOff>152400</xdr:colOff>
      <xdr:row>38</xdr:row>
      <xdr:rowOff>132679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4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50128</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103451</xdr:rowOff>
    </xdr:from>
    <xdr:to>
      <xdr:col>24</xdr:col>
      <xdr:colOff>152400</xdr:colOff>
      <xdr:row>29</xdr:row>
      <xdr:rowOff>103451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075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74059</xdr:rowOff>
    </xdr:from>
    <xdr:to>
      <xdr:col>24</xdr:col>
      <xdr:colOff>63500</xdr:colOff>
      <xdr:row>33</xdr:row>
      <xdr:rowOff>123535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731909"/>
          <a:ext cx="838200" cy="4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26505</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5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48078</xdr:rowOff>
    </xdr:from>
    <xdr:to>
      <xdr:col>24</xdr:col>
      <xdr:colOff>114300</xdr:colOff>
      <xdr:row>34</xdr:row>
      <xdr:rowOff>149678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7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123535</xdr:rowOff>
    </xdr:from>
    <xdr:to>
      <xdr:col>19</xdr:col>
      <xdr:colOff>177800</xdr:colOff>
      <xdr:row>33</xdr:row>
      <xdr:rowOff>127780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781385"/>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31587</xdr:rowOff>
    </xdr:from>
    <xdr:to>
      <xdr:col>20</xdr:col>
      <xdr:colOff>38100</xdr:colOff>
      <xdr:row>34</xdr:row>
      <xdr:rowOff>133187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6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124314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5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127780</xdr:rowOff>
    </xdr:from>
    <xdr:to>
      <xdr:col>15</xdr:col>
      <xdr:colOff>50800</xdr:colOff>
      <xdr:row>33</xdr:row>
      <xdr:rowOff>136597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785630"/>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120414</xdr:rowOff>
    </xdr:from>
    <xdr:to>
      <xdr:col>15</xdr:col>
      <xdr:colOff>101600</xdr:colOff>
      <xdr:row>33</xdr:row>
      <xdr:rowOff>50564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60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67091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41111" y="538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80590</xdr:rowOff>
    </xdr:from>
    <xdr:to>
      <xdr:col>10</xdr:col>
      <xdr:colOff>114300</xdr:colOff>
      <xdr:row>33</xdr:row>
      <xdr:rowOff>136597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738440"/>
          <a:ext cx="8890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105065</xdr:rowOff>
    </xdr:from>
    <xdr:to>
      <xdr:col>10</xdr:col>
      <xdr:colOff>165100</xdr:colOff>
      <xdr:row>33</xdr:row>
      <xdr:rowOff>35215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59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51742</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52111" y="536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167604</xdr:rowOff>
    </xdr:from>
    <xdr:to>
      <xdr:col>6</xdr:col>
      <xdr:colOff>38100</xdr:colOff>
      <xdr:row>33</xdr:row>
      <xdr:rowOff>97754</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65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114281</xdr:rowOff>
    </xdr:from>
    <xdr:ext cx="534377"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63111" y="542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23259</xdr:rowOff>
    </xdr:from>
    <xdr:to>
      <xdr:col>24</xdr:col>
      <xdr:colOff>114300</xdr:colOff>
      <xdr:row>33</xdr:row>
      <xdr:rowOff>124859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68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46136</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53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72735</xdr:rowOff>
    </xdr:from>
    <xdr:to>
      <xdr:col>20</xdr:col>
      <xdr:colOff>38100</xdr:colOff>
      <xdr:row>34</xdr:row>
      <xdr:rowOff>2885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73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19412</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550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76980</xdr:rowOff>
    </xdr:from>
    <xdr:to>
      <xdr:col>15</xdr:col>
      <xdr:colOff>101600</xdr:colOff>
      <xdr:row>34</xdr:row>
      <xdr:rowOff>7130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73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169707</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582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85797</xdr:rowOff>
    </xdr:from>
    <xdr:to>
      <xdr:col>10</xdr:col>
      <xdr:colOff>165100</xdr:colOff>
      <xdr:row>34</xdr:row>
      <xdr:rowOff>15947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4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7074</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2111" y="583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29790</xdr:rowOff>
    </xdr:from>
    <xdr:to>
      <xdr:col>6</xdr:col>
      <xdr:colOff>38100</xdr:colOff>
      <xdr:row>33</xdr:row>
      <xdr:rowOff>131390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68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122517</xdr:rowOff>
    </xdr:from>
    <xdr:ext cx="534377"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63111" y="578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137806</xdr:rowOff>
    </xdr:from>
    <xdr:to>
      <xdr:col>24</xdr:col>
      <xdr:colOff>62865</xdr:colOff>
      <xdr:row>59</xdr:row>
      <xdr:rowOff>32203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538856"/>
          <a:ext cx="1270" cy="160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36030</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32203</xdr:rowOff>
    </xdr:from>
    <xdr:to>
      <xdr:col>24</xdr:col>
      <xdr:colOff>152400</xdr:colOff>
      <xdr:row>59</xdr:row>
      <xdr:rowOff>32203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84483</xdr:rowOff>
    </xdr:from>
    <xdr:ext cx="690189"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314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1,539,240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137806</xdr:rowOff>
    </xdr:from>
    <xdr:to>
      <xdr:col>24</xdr:col>
      <xdr:colOff>152400</xdr:colOff>
      <xdr:row>49</xdr:row>
      <xdr:rowOff>137806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53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64170</xdr:rowOff>
    </xdr:from>
    <xdr:to>
      <xdr:col>24</xdr:col>
      <xdr:colOff>63500</xdr:colOff>
      <xdr:row>58</xdr:row>
      <xdr:rowOff>117662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10008270"/>
          <a:ext cx="8382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52554</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9966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74127</xdr:rowOff>
    </xdr:from>
    <xdr:to>
      <xdr:col>24</xdr:col>
      <xdr:colOff>114300</xdr:colOff>
      <xdr:row>59</xdr:row>
      <xdr:rowOff>4277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86190</xdr:rowOff>
    </xdr:from>
    <xdr:to>
      <xdr:col>19</xdr:col>
      <xdr:colOff>177800</xdr:colOff>
      <xdr:row>58</xdr:row>
      <xdr:rowOff>117662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10030290"/>
          <a:ext cx="889000" cy="3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74029</xdr:rowOff>
    </xdr:from>
    <xdr:to>
      <xdr:col>20</xdr:col>
      <xdr:colOff>38100</xdr:colOff>
      <xdr:row>59</xdr:row>
      <xdr:rowOff>4179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166756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86190</xdr:rowOff>
    </xdr:from>
    <xdr:to>
      <xdr:col>15</xdr:col>
      <xdr:colOff>50800</xdr:colOff>
      <xdr:row>58</xdr:row>
      <xdr:rowOff>98386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10030290"/>
          <a:ext cx="889000" cy="1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38142</xdr:rowOff>
    </xdr:from>
    <xdr:to>
      <xdr:col>15</xdr:col>
      <xdr:colOff>101600</xdr:colOff>
      <xdr:row>58</xdr:row>
      <xdr:rowOff>139742</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130869</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1007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98386</xdr:rowOff>
    </xdr:from>
    <xdr:to>
      <xdr:col>10</xdr:col>
      <xdr:colOff>114300</xdr:colOff>
      <xdr:row>58</xdr:row>
      <xdr:rowOff>101320</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10042486"/>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52898</xdr:rowOff>
    </xdr:from>
    <xdr:to>
      <xdr:col>10</xdr:col>
      <xdr:colOff>165100</xdr:colOff>
      <xdr:row>58</xdr:row>
      <xdr:rowOff>154498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9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145625</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19795" y="1008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40018</xdr:rowOff>
    </xdr:from>
    <xdr:to>
      <xdr:col>6</xdr:col>
      <xdr:colOff>38100</xdr:colOff>
      <xdr:row>58</xdr:row>
      <xdr:rowOff>141618</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8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158145</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9759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13370</xdr:rowOff>
    </xdr:from>
    <xdr:to>
      <xdr:col>24</xdr:col>
      <xdr:colOff>114300</xdr:colOff>
      <xdr:row>58</xdr:row>
      <xdr:rowOff>114970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95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36247</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80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66862</xdr:rowOff>
    </xdr:from>
    <xdr:to>
      <xdr:col>20</xdr:col>
      <xdr:colOff>38100</xdr:colOff>
      <xdr:row>58</xdr:row>
      <xdr:rowOff>168462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1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13539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9786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35390</xdr:rowOff>
    </xdr:from>
    <xdr:to>
      <xdr:col>15</xdr:col>
      <xdr:colOff>101600</xdr:colOff>
      <xdr:row>58</xdr:row>
      <xdr:rowOff>136990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153517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08795" y="9754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47586</xdr:rowOff>
    </xdr:from>
    <xdr:to>
      <xdr:col>10</xdr:col>
      <xdr:colOff>165100</xdr:colOff>
      <xdr:row>58</xdr:row>
      <xdr:rowOff>149186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9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165713</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19795" y="9766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50520</xdr:rowOff>
    </xdr:from>
    <xdr:to>
      <xdr:col>6</xdr:col>
      <xdr:colOff>38100</xdr:colOff>
      <xdr:row>58</xdr:row>
      <xdr:rowOff>152120</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143247</xdr:rowOff>
    </xdr:from>
    <xdr:ext cx="599010"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30795" y="10087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101783</xdr:rowOff>
    </xdr:from>
    <xdr:to>
      <xdr:col>24</xdr:col>
      <xdr:colOff>62865</xdr:colOff>
      <xdr:row>79</xdr:row>
      <xdr:rowOff>2288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74733"/>
          <a:ext cx="1270" cy="127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6115</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2288</xdr:rowOff>
    </xdr:from>
    <xdr:to>
      <xdr:col>24</xdr:col>
      <xdr:colOff>152400</xdr:colOff>
      <xdr:row>79</xdr:row>
      <xdr:rowOff>2288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4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48460</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101783</xdr:rowOff>
    </xdr:from>
    <xdr:to>
      <xdr:col>24</xdr:col>
      <xdr:colOff>152400</xdr:colOff>
      <xdr:row>71</xdr:row>
      <xdr:rowOff>101783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74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1229</xdr:rowOff>
    </xdr:from>
    <xdr:to>
      <xdr:col>24</xdr:col>
      <xdr:colOff>63500</xdr:colOff>
      <xdr:row>73</xdr:row>
      <xdr:rowOff>2837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517079"/>
          <a:ext cx="8382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55897</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086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77470</xdr:rowOff>
    </xdr:from>
    <xdr:to>
      <xdr:col>24</xdr:col>
      <xdr:colOff>114300</xdr:colOff>
      <xdr:row>77</xdr:row>
      <xdr:rowOff>7620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2837</xdr:rowOff>
    </xdr:from>
    <xdr:to>
      <xdr:col>19</xdr:col>
      <xdr:colOff>177800</xdr:colOff>
      <xdr:row>73</xdr:row>
      <xdr:rowOff>89004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2518687"/>
          <a:ext cx="889000" cy="8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51211</xdr:rowOff>
    </xdr:from>
    <xdr:to>
      <xdr:col>20</xdr:col>
      <xdr:colOff>38100</xdr:colOff>
      <xdr:row>76</xdr:row>
      <xdr:rowOff>152811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143938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17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89004</xdr:rowOff>
    </xdr:from>
    <xdr:to>
      <xdr:col>15</xdr:col>
      <xdr:colOff>50800</xdr:colOff>
      <xdr:row>74</xdr:row>
      <xdr:rowOff>54242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2604854"/>
          <a:ext cx="889000" cy="13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128059</xdr:rowOff>
    </xdr:from>
    <xdr:to>
      <xdr:col>15</xdr:col>
      <xdr:colOff>101600</xdr:colOff>
      <xdr:row>76</xdr:row>
      <xdr:rowOff>58209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298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49336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079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54242</xdr:rowOff>
    </xdr:from>
    <xdr:to>
      <xdr:col>10</xdr:col>
      <xdr:colOff>114300</xdr:colOff>
      <xdr:row>74</xdr:row>
      <xdr:rowOff>169745</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2741542"/>
          <a:ext cx="889000" cy="11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124462</xdr:rowOff>
    </xdr:from>
    <xdr:to>
      <xdr:col>10</xdr:col>
      <xdr:colOff>165100</xdr:colOff>
      <xdr:row>76</xdr:row>
      <xdr:rowOff>54612</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298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45739</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075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48774</xdr:rowOff>
    </xdr:from>
    <xdr:to>
      <xdr:col>6</xdr:col>
      <xdr:colOff>38100</xdr:colOff>
      <xdr:row>76</xdr:row>
      <xdr:rowOff>150374</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0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141501</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17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121879</xdr:rowOff>
    </xdr:from>
    <xdr:to>
      <xdr:col>24</xdr:col>
      <xdr:colOff>114300</xdr:colOff>
      <xdr:row>73</xdr:row>
      <xdr:rowOff>52029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46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144756</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317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123487</xdr:rowOff>
    </xdr:from>
    <xdr:to>
      <xdr:col>20</xdr:col>
      <xdr:colOff>38100</xdr:colOff>
      <xdr:row>73</xdr:row>
      <xdr:rowOff>53637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46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70164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243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38204</xdr:rowOff>
    </xdr:from>
    <xdr:to>
      <xdr:col>15</xdr:col>
      <xdr:colOff>101600</xdr:colOff>
      <xdr:row>73</xdr:row>
      <xdr:rowOff>139804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255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156331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32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3442</xdr:rowOff>
    </xdr:from>
    <xdr:to>
      <xdr:col>10</xdr:col>
      <xdr:colOff>165100</xdr:colOff>
      <xdr:row>74</xdr:row>
      <xdr:rowOff>105042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269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121569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46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118945</xdr:rowOff>
    </xdr:from>
    <xdr:to>
      <xdr:col>6</xdr:col>
      <xdr:colOff>38100</xdr:colOff>
      <xdr:row>75</xdr:row>
      <xdr:rowOff>49095</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28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65622</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58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123707</xdr:rowOff>
    </xdr:from>
    <xdr:to>
      <xdr:col>24</xdr:col>
      <xdr:colOff>62865</xdr:colOff>
      <xdr:row>98</xdr:row>
      <xdr:rowOff>94777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207"/>
          <a:ext cx="1270" cy="134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98604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94777</xdr:rowOff>
    </xdr:from>
    <xdr:to>
      <xdr:col>24</xdr:col>
      <xdr:colOff>152400</xdr:colOff>
      <xdr:row>98</xdr:row>
      <xdr:rowOff>94777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70384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2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606,996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123707</xdr:rowOff>
    </xdr:from>
    <xdr:to>
      <xdr:col>24</xdr:col>
      <xdr:colOff>152400</xdr:colOff>
      <xdr:row>90</xdr:row>
      <xdr:rowOff>123707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31933</xdr:rowOff>
    </xdr:from>
    <xdr:to>
      <xdr:col>24</xdr:col>
      <xdr:colOff>63500</xdr:colOff>
      <xdr:row>97</xdr:row>
      <xdr:rowOff>39886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662583"/>
          <a:ext cx="838200" cy="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98379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2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119952</xdr:rowOff>
    </xdr:from>
    <xdr:to>
      <xdr:col>24</xdr:col>
      <xdr:colOff>114300</xdr:colOff>
      <xdr:row>98</xdr:row>
      <xdr:rowOff>50102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31933</xdr:rowOff>
    </xdr:from>
    <xdr:to>
      <xdr:col>19</xdr:col>
      <xdr:colOff>177800</xdr:colOff>
      <xdr:row>97</xdr:row>
      <xdr:rowOff>32587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62583"/>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110511</xdr:rowOff>
    </xdr:from>
    <xdr:to>
      <xdr:col>20</xdr:col>
      <xdr:colOff>38100</xdr:colOff>
      <xdr:row>98</xdr:row>
      <xdr:rowOff>40661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31788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8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32587</xdr:rowOff>
    </xdr:from>
    <xdr:to>
      <xdr:col>15</xdr:col>
      <xdr:colOff>50800</xdr:colOff>
      <xdr:row>97</xdr:row>
      <xdr:rowOff>70603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63237"/>
          <a:ext cx="889000" cy="3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81390</xdr:rowOff>
    </xdr:from>
    <xdr:to>
      <xdr:col>15</xdr:col>
      <xdr:colOff>101600</xdr:colOff>
      <xdr:row>98</xdr:row>
      <xdr:rowOff>11540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71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2667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80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56421</xdr:rowOff>
    </xdr:from>
    <xdr:to>
      <xdr:col>10</xdr:col>
      <xdr:colOff>114300</xdr:colOff>
      <xdr:row>97</xdr:row>
      <xdr:rowOff>70603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687071"/>
          <a:ext cx="889000" cy="1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74071</xdr:rowOff>
    </xdr:from>
    <xdr:to>
      <xdr:col>10</xdr:col>
      <xdr:colOff>165100</xdr:colOff>
      <xdr:row>98</xdr:row>
      <xdr:rowOff>4221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70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166798</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79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95211</xdr:rowOff>
    </xdr:from>
    <xdr:to>
      <xdr:col>6</xdr:col>
      <xdr:colOff>38100</xdr:colOff>
      <xdr:row>98</xdr:row>
      <xdr:rowOff>25361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72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16488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81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160536</xdr:rowOff>
    </xdr:from>
    <xdr:to>
      <xdr:col>24</xdr:col>
      <xdr:colOff>114300</xdr:colOff>
      <xdr:row>97</xdr:row>
      <xdr:rowOff>90686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1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11963</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71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152583</xdr:rowOff>
    </xdr:from>
    <xdr:to>
      <xdr:col>20</xdr:col>
      <xdr:colOff>38100</xdr:colOff>
      <xdr:row>97</xdr:row>
      <xdr:rowOff>82733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1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99260</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38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153237</xdr:rowOff>
    </xdr:from>
    <xdr:to>
      <xdr:col>15</xdr:col>
      <xdr:colOff>101600</xdr:colOff>
      <xdr:row>97</xdr:row>
      <xdr:rowOff>83387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1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99914</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387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19803</xdr:rowOff>
    </xdr:from>
    <xdr:to>
      <xdr:col>10</xdr:col>
      <xdr:colOff>165100</xdr:colOff>
      <xdr:row>97</xdr:row>
      <xdr:rowOff>121403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5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137930</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425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5621</xdr:rowOff>
    </xdr:from>
    <xdr:to>
      <xdr:col>6</xdr:col>
      <xdr:colOff>38100</xdr:colOff>
      <xdr:row>97</xdr:row>
      <xdr:rowOff>107221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3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123748</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41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164084</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36134"/>
          <a:ext cx="1270" cy="15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110761</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1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164084</xdr:rowOff>
    </xdr:from>
    <xdr:to>
      <xdr:col>55</xdr:col>
      <xdr:colOff>88900</xdr:colOff>
      <xdr:row>29</xdr:row>
      <xdr:rowOff>164084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119126</xdr:rowOff>
    </xdr:from>
    <xdr:to>
      <xdr:col>55</xdr:col>
      <xdr:colOff>0</xdr:colOff>
      <xdr:row>38</xdr:row>
      <xdr:rowOff>150749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34226"/>
          <a:ext cx="8382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9669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533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158242</xdr:rowOff>
    </xdr:from>
    <xdr:to>
      <xdr:col>55</xdr:col>
      <xdr:colOff>50800</xdr:colOff>
      <xdr:row>38</xdr:row>
      <xdr:rowOff>88392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71501</xdr:rowOff>
    </xdr:from>
    <xdr:to>
      <xdr:col>50</xdr:col>
      <xdr:colOff>114300</xdr:colOff>
      <xdr:row>38</xdr:row>
      <xdr:rowOff>150749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586601"/>
          <a:ext cx="8890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159004</xdr:rowOff>
    </xdr:from>
    <xdr:to>
      <xdr:col>50</xdr:col>
      <xdr:colOff>165100</xdr:colOff>
      <xdr:row>37</xdr:row>
      <xdr:rowOff>89154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105681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71501</xdr:rowOff>
    </xdr:from>
    <xdr:to>
      <xdr:col>45</xdr:col>
      <xdr:colOff>177800</xdr:colOff>
      <xdr:row>39</xdr:row>
      <xdr:rowOff>10160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586601"/>
          <a:ext cx="889000" cy="1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61849</xdr:rowOff>
    </xdr:from>
    <xdr:to>
      <xdr:col>46</xdr:col>
      <xdr:colOff>38100</xdr:colOff>
      <xdr:row>36</xdr:row>
      <xdr:rowOff>163449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23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8526</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00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69977</xdr:rowOff>
    </xdr:from>
    <xdr:to>
      <xdr:col>41</xdr:col>
      <xdr:colOff>50800</xdr:colOff>
      <xdr:row>39</xdr:row>
      <xdr:rowOff>10160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413627"/>
          <a:ext cx="889000" cy="28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87376</xdr:rowOff>
    </xdr:from>
    <xdr:to>
      <xdr:col>41</xdr:col>
      <xdr:colOff>101600</xdr:colOff>
      <xdr:row>37</xdr:row>
      <xdr:rowOff>17526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25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34053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03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51943</xdr:rowOff>
    </xdr:from>
    <xdr:to>
      <xdr:col>36</xdr:col>
      <xdr:colOff>165100</xdr:colOff>
      <xdr:row>32</xdr:row>
      <xdr:rowOff>153543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553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170070</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531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68326</xdr:rowOff>
    </xdr:from>
    <xdr:to>
      <xdr:col>55</xdr:col>
      <xdr:colOff>50800</xdr:colOff>
      <xdr:row>38</xdr:row>
      <xdr:rowOff>169926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154703</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98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99949</xdr:rowOff>
    </xdr:from>
    <xdr:to>
      <xdr:col>50</xdr:col>
      <xdr:colOff>165100</xdr:colOff>
      <xdr:row>39</xdr:row>
      <xdr:rowOff>30099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1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21226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07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20701</xdr:rowOff>
    </xdr:from>
    <xdr:to>
      <xdr:col>46</xdr:col>
      <xdr:colOff>38100</xdr:colOff>
      <xdr:row>38</xdr:row>
      <xdr:rowOff>122301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3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113428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28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130810</xdr:rowOff>
    </xdr:from>
    <xdr:to>
      <xdr:col>41</xdr:col>
      <xdr:colOff>101600</xdr:colOff>
      <xdr:row>39</xdr:row>
      <xdr:rowOff>60960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52087</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04333" y="6738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19177</xdr:rowOff>
    </xdr:from>
    <xdr:to>
      <xdr:col>36</xdr:col>
      <xdr:colOff>165100</xdr:colOff>
      <xdr:row>37</xdr:row>
      <xdr:rowOff>120777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36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111904</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455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136521</xdr:rowOff>
    </xdr:from>
    <xdr:to>
      <xdr:col>54</xdr:col>
      <xdr:colOff>189865</xdr:colOff>
      <xdr:row>59</xdr:row>
      <xdr:rowOff>94724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09021"/>
          <a:ext cx="1270" cy="150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98551</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2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94724</xdr:rowOff>
    </xdr:from>
    <xdr:to>
      <xdr:col>55</xdr:col>
      <xdr:colOff>88900</xdr:colOff>
      <xdr:row>59</xdr:row>
      <xdr:rowOff>94724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2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83198</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8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921,947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136521</xdr:rowOff>
    </xdr:from>
    <xdr:to>
      <xdr:col>55</xdr:col>
      <xdr:colOff>88900</xdr:colOff>
      <xdr:row>50</xdr:row>
      <xdr:rowOff>136521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0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155581</xdr:rowOff>
    </xdr:from>
    <xdr:to>
      <xdr:col>55</xdr:col>
      <xdr:colOff>0</xdr:colOff>
      <xdr:row>59</xdr:row>
      <xdr:rowOff>7687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10099681"/>
          <a:ext cx="838200" cy="2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102677</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100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124250</xdr:rowOff>
    </xdr:from>
    <xdr:to>
      <xdr:col>55</xdr:col>
      <xdr:colOff>50800</xdr:colOff>
      <xdr:row>59</xdr:row>
      <xdr:rowOff>54400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100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7687</xdr:rowOff>
    </xdr:from>
    <xdr:to>
      <xdr:col>50</xdr:col>
      <xdr:colOff>114300</xdr:colOff>
      <xdr:row>59</xdr:row>
      <xdr:rowOff>10136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10123237"/>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133191</xdr:rowOff>
    </xdr:from>
    <xdr:to>
      <xdr:col>50</xdr:col>
      <xdr:colOff>165100</xdr:colOff>
      <xdr:row>59</xdr:row>
      <xdr:rowOff>63341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1007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54468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1017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5728</xdr:rowOff>
    </xdr:from>
    <xdr:to>
      <xdr:col>45</xdr:col>
      <xdr:colOff>177800</xdr:colOff>
      <xdr:row>59</xdr:row>
      <xdr:rowOff>10136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10121278"/>
          <a:ext cx="889000" cy="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75076</xdr:rowOff>
    </xdr:from>
    <xdr:to>
      <xdr:col>46</xdr:col>
      <xdr:colOff>38100</xdr:colOff>
      <xdr:row>59</xdr:row>
      <xdr:rowOff>5226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100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21753</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79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5728</xdr:rowOff>
    </xdr:from>
    <xdr:to>
      <xdr:col>41</xdr:col>
      <xdr:colOff>50800</xdr:colOff>
      <xdr:row>59</xdr:row>
      <xdr:rowOff>17394</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10121278"/>
          <a:ext cx="889000" cy="1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71971</xdr:rowOff>
    </xdr:from>
    <xdr:to>
      <xdr:col>41</xdr:col>
      <xdr:colOff>101600</xdr:colOff>
      <xdr:row>59</xdr:row>
      <xdr:rowOff>2121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100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18648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77539</xdr:rowOff>
    </xdr:from>
    <xdr:to>
      <xdr:col>36</xdr:col>
      <xdr:colOff>165100</xdr:colOff>
      <xdr:row>59</xdr:row>
      <xdr:rowOff>7689</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100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24216</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79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104781</xdr:rowOff>
    </xdr:from>
    <xdr:to>
      <xdr:col>55</xdr:col>
      <xdr:colOff>50800</xdr:colOff>
      <xdr:row>59</xdr:row>
      <xdr:rowOff>34931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04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64158</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83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128337</xdr:rowOff>
    </xdr:from>
    <xdr:to>
      <xdr:col>50</xdr:col>
      <xdr:colOff>165100</xdr:colOff>
      <xdr:row>59</xdr:row>
      <xdr:rowOff>58487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07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75014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84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130786</xdr:rowOff>
    </xdr:from>
    <xdr:to>
      <xdr:col>46</xdr:col>
      <xdr:colOff>38100</xdr:colOff>
      <xdr:row>59</xdr:row>
      <xdr:rowOff>60936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07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52063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1016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126378</xdr:rowOff>
    </xdr:from>
    <xdr:to>
      <xdr:col>41</xdr:col>
      <xdr:colOff>101600</xdr:colOff>
      <xdr:row>59</xdr:row>
      <xdr:rowOff>56528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07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47655</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1016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138044</xdr:rowOff>
    </xdr:from>
    <xdr:to>
      <xdr:col>36</xdr:col>
      <xdr:colOff>165100</xdr:colOff>
      <xdr:row>59</xdr:row>
      <xdr:rowOff>68194</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08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59321</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1017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77863</xdr:rowOff>
    </xdr:from>
    <xdr:to>
      <xdr:col>54</xdr:col>
      <xdr:colOff>189865</xdr:colOff>
      <xdr:row>79</xdr:row>
      <xdr:rowOff>32010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79363"/>
          <a:ext cx="1270" cy="149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35837</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8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32010</xdr:rowOff>
    </xdr:from>
    <xdr:to>
      <xdr:col>55</xdr:col>
      <xdr:colOff>88900</xdr:colOff>
      <xdr:row>79</xdr:row>
      <xdr:rowOff>32010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24540</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85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77863</xdr:rowOff>
    </xdr:from>
    <xdr:to>
      <xdr:col>55</xdr:col>
      <xdr:colOff>88900</xdr:colOff>
      <xdr:row>70</xdr:row>
      <xdr:rowOff>77863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79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8750</xdr:rowOff>
    </xdr:from>
    <xdr:to>
      <xdr:col>55</xdr:col>
      <xdr:colOff>0</xdr:colOff>
      <xdr:row>76</xdr:row>
      <xdr:rowOff>92094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038950"/>
          <a:ext cx="838200" cy="8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80663</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10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102236</xdr:rowOff>
    </xdr:from>
    <xdr:to>
      <xdr:col>55</xdr:col>
      <xdr:colOff>50800</xdr:colOff>
      <xdr:row>77</xdr:row>
      <xdr:rowOff>32386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13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29610</xdr:rowOff>
    </xdr:from>
    <xdr:to>
      <xdr:col>50</xdr:col>
      <xdr:colOff>114300</xdr:colOff>
      <xdr:row>76</xdr:row>
      <xdr:rowOff>8750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2888360"/>
          <a:ext cx="889000" cy="15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164739</xdr:rowOff>
    </xdr:from>
    <xdr:to>
      <xdr:col>50</xdr:col>
      <xdr:colOff>165100</xdr:colOff>
      <xdr:row>77</xdr:row>
      <xdr:rowOff>94889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86016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28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25686</xdr:rowOff>
    </xdr:from>
    <xdr:to>
      <xdr:col>45</xdr:col>
      <xdr:colOff>177800</xdr:colOff>
      <xdr:row>75</xdr:row>
      <xdr:rowOff>29610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2198636"/>
          <a:ext cx="889000" cy="68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163615</xdr:rowOff>
    </xdr:from>
    <xdr:to>
      <xdr:col>46</xdr:col>
      <xdr:colOff>38100</xdr:colOff>
      <xdr:row>76</xdr:row>
      <xdr:rowOff>93765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84892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11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25686</xdr:rowOff>
    </xdr:from>
    <xdr:to>
      <xdr:col>41</xdr:col>
      <xdr:colOff>50800</xdr:colOff>
      <xdr:row>77</xdr:row>
      <xdr:rowOff>99809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2198636"/>
          <a:ext cx="889000" cy="110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18929</xdr:rowOff>
    </xdr:from>
    <xdr:to>
      <xdr:col>41</xdr:col>
      <xdr:colOff>101600</xdr:colOff>
      <xdr:row>76</xdr:row>
      <xdr:rowOff>120529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0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111656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4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105263</xdr:rowOff>
    </xdr:from>
    <xdr:to>
      <xdr:col>36</xdr:col>
      <xdr:colOff>165100</xdr:colOff>
      <xdr:row>77</xdr:row>
      <xdr:rowOff>35413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13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51941</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291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41294</xdr:rowOff>
    </xdr:from>
    <xdr:to>
      <xdr:col>55</xdr:col>
      <xdr:colOff>50800</xdr:colOff>
      <xdr:row>76</xdr:row>
      <xdr:rowOff>142894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07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64171</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92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129401</xdr:rowOff>
    </xdr:from>
    <xdr:to>
      <xdr:col>50</xdr:col>
      <xdr:colOff>165100</xdr:colOff>
      <xdr:row>76</xdr:row>
      <xdr:rowOff>59550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29881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76078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76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150260</xdr:rowOff>
    </xdr:from>
    <xdr:to>
      <xdr:col>46</xdr:col>
      <xdr:colOff>38100</xdr:colOff>
      <xdr:row>75</xdr:row>
      <xdr:rowOff>80410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283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96937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261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146336</xdr:rowOff>
    </xdr:from>
    <xdr:to>
      <xdr:col>41</xdr:col>
      <xdr:colOff>101600</xdr:colOff>
      <xdr:row>71</xdr:row>
      <xdr:rowOff>76486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214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93013</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192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49009</xdr:rowOff>
    </xdr:from>
    <xdr:to>
      <xdr:col>36</xdr:col>
      <xdr:colOff>165100</xdr:colOff>
      <xdr:row>77</xdr:row>
      <xdr:rowOff>150609</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25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141736</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34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33138</xdr:rowOff>
    </xdr:from>
    <xdr:to>
      <xdr:col>54</xdr:col>
      <xdr:colOff>189865</xdr:colOff>
      <xdr:row>99</xdr:row>
      <xdr:rowOff>93473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463638"/>
          <a:ext cx="1270" cy="1603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127867</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71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93473</xdr:rowOff>
    </xdr:from>
    <xdr:to>
      <xdr:col>55</xdr:col>
      <xdr:colOff>88900</xdr:colOff>
      <xdr:row>99</xdr:row>
      <xdr:rowOff>93473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706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151265</xdr:rowOff>
    </xdr:from>
    <xdr:ext cx="690189"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238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4,926,307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33138</xdr:rowOff>
    </xdr:from>
    <xdr:to>
      <xdr:col>55</xdr:col>
      <xdr:colOff>88900</xdr:colOff>
      <xdr:row>90</xdr:row>
      <xdr:rowOff>33138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46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59461</xdr:rowOff>
    </xdr:from>
    <xdr:to>
      <xdr:col>55</xdr:col>
      <xdr:colOff>0</xdr:colOff>
      <xdr:row>99</xdr:row>
      <xdr:rowOff>61637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7033011"/>
          <a:ext cx="8382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867</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974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22440</xdr:rowOff>
    </xdr:from>
    <xdr:to>
      <xdr:col>55</xdr:col>
      <xdr:colOff>50800</xdr:colOff>
      <xdr:row>99</xdr:row>
      <xdr:rowOff>124040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9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61637</xdr:rowOff>
    </xdr:from>
    <xdr:to>
      <xdr:col>50</xdr:col>
      <xdr:colOff>114300</xdr:colOff>
      <xdr:row>99</xdr:row>
      <xdr:rowOff>66204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8750300" y="17035187"/>
          <a:ext cx="889000" cy="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19295</xdr:rowOff>
    </xdr:from>
    <xdr:to>
      <xdr:col>50</xdr:col>
      <xdr:colOff>165100</xdr:colOff>
      <xdr:row>99</xdr:row>
      <xdr:rowOff>120895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9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112022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708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66204</xdr:rowOff>
    </xdr:from>
    <xdr:to>
      <xdr:col>45</xdr:col>
      <xdr:colOff>177800</xdr:colOff>
      <xdr:row>99</xdr:row>
      <xdr:rowOff>69342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7039754"/>
          <a:ext cx="889000" cy="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19003</xdr:rowOff>
    </xdr:from>
    <xdr:to>
      <xdr:col>46</xdr:col>
      <xdr:colOff>38100</xdr:colOff>
      <xdr:row>99</xdr:row>
      <xdr:rowOff>120603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99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111730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708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69342</xdr:rowOff>
    </xdr:from>
    <xdr:to>
      <xdr:col>41</xdr:col>
      <xdr:colOff>50800</xdr:colOff>
      <xdr:row>99</xdr:row>
      <xdr:rowOff>80772</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6972300" y="1704289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17169</xdr:rowOff>
    </xdr:from>
    <xdr:to>
      <xdr:col>41</xdr:col>
      <xdr:colOff>101600</xdr:colOff>
      <xdr:row>99</xdr:row>
      <xdr:rowOff>118769</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99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135296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76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17790</xdr:rowOff>
    </xdr:from>
    <xdr:to>
      <xdr:col>36</xdr:col>
      <xdr:colOff>165100</xdr:colOff>
      <xdr:row>99</xdr:row>
      <xdr:rowOff>119390</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99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135917</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76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8661</xdr:rowOff>
    </xdr:from>
    <xdr:to>
      <xdr:col>55</xdr:col>
      <xdr:colOff>50800</xdr:colOff>
      <xdr:row>99</xdr:row>
      <xdr:rowOff>110261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98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139488</xdr:rowOff>
    </xdr:from>
    <xdr:ext cx="599010"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770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10837</xdr:rowOff>
    </xdr:from>
    <xdr:to>
      <xdr:col>50</xdr:col>
      <xdr:colOff>165100</xdr:colOff>
      <xdr:row>99</xdr:row>
      <xdr:rowOff>112437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98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128964</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39795" y="1675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15404</xdr:rowOff>
    </xdr:from>
    <xdr:to>
      <xdr:col>46</xdr:col>
      <xdr:colOff>38100</xdr:colOff>
      <xdr:row>99</xdr:row>
      <xdr:rowOff>117004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98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133531</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50795" y="16764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18542</xdr:rowOff>
    </xdr:from>
    <xdr:to>
      <xdr:col>41</xdr:col>
      <xdr:colOff>101600</xdr:colOff>
      <xdr:row>99</xdr:row>
      <xdr:rowOff>120142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99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111269</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708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29972</xdr:rowOff>
    </xdr:from>
    <xdr:to>
      <xdr:col>36</xdr:col>
      <xdr:colOff>165100</xdr:colOff>
      <xdr:row>99</xdr:row>
      <xdr:rowOff>131572</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700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122699</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709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98617</xdr:rowOff>
    </xdr:from>
    <xdr:to>
      <xdr:col>85</xdr:col>
      <xdr:colOff>126364</xdr:colOff>
      <xdr:row>38</xdr:row>
      <xdr:rowOff>114140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070667"/>
          <a:ext cx="1269" cy="1558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117967</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6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114140</xdr:rowOff>
    </xdr:from>
    <xdr:to>
      <xdr:col>86</xdr:col>
      <xdr:colOff>25400</xdr:colOff>
      <xdr:row>38</xdr:row>
      <xdr:rowOff>114140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6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45294</xdr:rowOff>
    </xdr:from>
    <xdr:ext cx="599010"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48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98617</xdr:rowOff>
    </xdr:from>
    <xdr:to>
      <xdr:col>86</xdr:col>
      <xdr:colOff>25400</xdr:colOff>
      <xdr:row>29</xdr:row>
      <xdr:rowOff>98617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0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10095</xdr:rowOff>
    </xdr:from>
    <xdr:to>
      <xdr:col>85</xdr:col>
      <xdr:colOff>127000</xdr:colOff>
      <xdr:row>37</xdr:row>
      <xdr:rowOff>30843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6353745"/>
          <a:ext cx="838200" cy="2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7684</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351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29257</xdr:rowOff>
    </xdr:from>
    <xdr:to>
      <xdr:col>85</xdr:col>
      <xdr:colOff>177800</xdr:colOff>
      <xdr:row>37</xdr:row>
      <xdr:rowOff>130857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3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128335</xdr:rowOff>
    </xdr:from>
    <xdr:to>
      <xdr:col>81</xdr:col>
      <xdr:colOff>50800</xdr:colOff>
      <xdr:row>37</xdr:row>
      <xdr:rowOff>10095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4592300" y="6300535"/>
          <a:ext cx="889000" cy="5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166395</xdr:rowOff>
    </xdr:from>
    <xdr:to>
      <xdr:col>81</xdr:col>
      <xdr:colOff>101600</xdr:colOff>
      <xdr:row>37</xdr:row>
      <xdr:rowOff>96545</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87672</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43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97801</xdr:rowOff>
    </xdr:from>
    <xdr:to>
      <xdr:col>76</xdr:col>
      <xdr:colOff>114300</xdr:colOff>
      <xdr:row>36</xdr:row>
      <xdr:rowOff>128335</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3703300" y="6270001"/>
          <a:ext cx="889000" cy="3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62905</xdr:rowOff>
    </xdr:from>
    <xdr:to>
      <xdr:col>76</xdr:col>
      <xdr:colOff>165100</xdr:colOff>
      <xdr:row>36</xdr:row>
      <xdr:rowOff>164505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23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9582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01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97801</xdr:rowOff>
    </xdr:from>
    <xdr:to>
      <xdr:col>71</xdr:col>
      <xdr:colOff>177800</xdr:colOff>
      <xdr:row>36</xdr:row>
      <xdr:rowOff>130415</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270001"/>
          <a:ext cx="889000" cy="3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45793</xdr:rowOff>
    </xdr:from>
    <xdr:to>
      <xdr:col>72</xdr:col>
      <xdr:colOff>38100</xdr:colOff>
      <xdr:row>36</xdr:row>
      <xdr:rowOff>147393</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1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163920</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599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148216</xdr:rowOff>
    </xdr:from>
    <xdr:to>
      <xdr:col>67</xdr:col>
      <xdr:colOff>101600</xdr:colOff>
      <xdr:row>37</xdr:row>
      <xdr:rowOff>78366</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32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69493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41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151493</xdr:rowOff>
    </xdr:from>
    <xdr:to>
      <xdr:col>85</xdr:col>
      <xdr:colOff>177800</xdr:colOff>
      <xdr:row>37</xdr:row>
      <xdr:rowOff>81643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32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2920</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17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130745</xdr:rowOff>
    </xdr:from>
    <xdr:to>
      <xdr:col>81</xdr:col>
      <xdr:colOff>101600</xdr:colOff>
      <xdr:row>37</xdr:row>
      <xdr:rowOff>60895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30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77422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07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77535</xdr:rowOff>
    </xdr:from>
    <xdr:to>
      <xdr:col>76</xdr:col>
      <xdr:colOff>165100</xdr:colOff>
      <xdr:row>37</xdr:row>
      <xdr:rowOff>7685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24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170262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34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47001</xdr:rowOff>
    </xdr:from>
    <xdr:to>
      <xdr:col>72</xdr:col>
      <xdr:colOff>38100</xdr:colOff>
      <xdr:row>36</xdr:row>
      <xdr:rowOff>148601</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21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139728</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31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79615</xdr:rowOff>
    </xdr:from>
    <xdr:to>
      <xdr:col>67</xdr:col>
      <xdr:colOff>101600</xdr:colOff>
      <xdr:row>37</xdr:row>
      <xdr:rowOff>9765</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25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26292</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02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60984</xdr:rowOff>
    </xdr:from>
    <xdr:to>
      <xdr:col>85</xdr:col>
      <xdr:colOff>126364</xdr:colOff>
      <xdr:row>57</xdr:row>
      <xdr:rowOff>154687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33484"/>
          <a:ext cx="1269" cy="129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158514</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154687</xdr:rowOff>
    </xdr:from>
    <xdr:to>
      <xdr:col>86</xdr:col>
      <xdr:colOff>25400</xdr:colOff>
      <xdr:row>57</xdr:row>
      <xdr:rowOff>154687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2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7661</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0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60984</xdr:rowOff>
    </xdr:from>
    <xdr:to>
      <xdr:col>86</xdr:col>
      <xdr:colOff>25400</xdr:colOff>
      <xdr:row>50</xdr:row>
      <xdr:rowOff>60984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3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94766</xdr:rowOff>
    </xdr:from>
    <xdr:to>
      <xdr:col>85</xdr:col>
      <xdr:colOff>127000</xdr:colOff>
      <xdr:row>56</xdr:row>
      <xdr:rowOff>44863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353066"/>
          <a:ext cx="838200" cy="29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78684</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679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100257</xdr:rowOff>
    </xdr:from>
    <xdr:to>
      <xdr:col>85</xdr:col>
      <xdr:colOff>177800</xdr:colOff>
      <xdr:row>57</xdr:row>
      <xdr:rowOff>30407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107463</xdr:rowOff>
    </xdr:from>
    <xdr:to>
      <xdr:col>81</xdr:col>
      <xdr:colOff>50800</xdr:colOff>
      <xdr:row>54</xdr:row>
      <xdr:rowOff>94766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194313"/>
          <a:ext cx="889000" cy="15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73854</xdr:rowOff>
    </xdr:from>
    <xdr:to>
      <xdr:col>81</xdr:col>
      <xdr:colOff>101600</xdr:colOff>
      <xdr:row>57</xdr:row>
      <xdr:rowOff>4004</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166581</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76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107463</xdr:rowOff>
    </xdr:from>
    <xdr:to>
      <xdr:col>76</xdr:col>
      <xdr:colOff>114300</xdr:colOff>
      <xdr:row>55</xdr:row>
      <xdr:rowOff>152547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194313"/>
          <a:ext cx="889000" cy="38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7052</xdr:rowOff>
    </xdr:from>
    <xdr:to>
      <xdr:col>76</xdr:col>
      <xdr:colOff>165100</xdr:colOff>
      <xdr:row>56</xdr:row>
      <xdr:rowOff>108652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99779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70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152547</xdr:rowOff>
    </xdr:from>
    <xdr:to>
      <xdr:col>71</xdr:col>
      <xdr:colOff>177800</xdr:colOff>
      <xdr:row>57</xdr:row>
      <xdr:rowOff>20082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582297"/>
          <a:ext cx="889000" cy="21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4273</xdr:rowOff>
    </xdr:from>
    <xdr:to>
      <xdr:col>72</xdr:col>
      <xdr:colOff>38100</xdr:colOff>
      <xdr:row>56</xdr:row>
      <xdr:rowOff>105873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97000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69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159418</xdr:rowOff>
    </xdr:from>
    <xdr:to>
      <xdr:col>67</xdr:col>
      <xdr:colOff>101600</xdr:colOff>
      <xdr:row>56</xdr:row>
      <xdr:rowOff>89568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106095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165513</xdr:rowOff>
    </xdr:from>
    <xdr:to>
      <xdr:col>85</xdr:col>
      <xdr:colOff>177800</xdr:colOff>
      <xdr:row>56</xdr:row>
      <xdr:rowOff>95663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59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16940</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44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43966</xdr:rowOff>
    </xdr:from>
    <xdr:to>
      <xdr:col>81</xdr:col>
      <xdr:colOff>101600</xdr:colOff>
      <xdr:row>54</xdr:row>
      <xdr:rowOff>145566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3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162093</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181795" y="9077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56663</xdr:rowOff>
    </xdr:from>
    <xdr:to>
      <xdr:col>76</xdr:col>
      <xdr:colOff>165100</xdr:colOff>
      <xdr:row>53</xdr:row>
      <xdr:rowOff>158263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14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3340</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292795" y="891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101747</xdr:rowOff>
    </xdr:from>
    <xdr:to>
      <xdr:col>72</xdr:col>
      <xdr:colOff>38100</xdr:colOff>
      <xdr:row>56</xdr:row>
      <xdr:rowOff>31897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53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48424</xdr:rowOff>
    </xdr:from>
    <xdr:ext cx="59901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03795" y="930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140732</xdr:rowOff>
    </xdr:from>
    <xdr:to>
      <xdr:col>67</xdr:col>
      <xdr:colOff>101600</xdr:colOff>
      <xdr:row>57</xdr:row>
      <xdr:rowOff>70882</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74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62009</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83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121894</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294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80528</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25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68571</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207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679,347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121894</xdr:rowOff>
    </xdr:from>
    <xdr:to>
      <xdr:col>86</xdr:col>
      <xdr:colOff>25400</xdr:colOff>
      <xdr:row>71</xdr:row>
      <xdr:rowOff>121894</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2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37636</xdr:rowOff>
    </xdr:from>
    <xdr:to>
      <xdr:col>85</xdr:col>
      <xdr:colOff>127000</xdr:colOff>
      <xdr:row>79</xdr:row>
      <xdr:rowOff>44145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82186"/>
          <a:ext cx="838200" cy="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169428</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71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146551</xdr:rowOff>
    </xdr:from>
    <xdr:to>
      <xdr:col>85</xdr:col>
      <xdr:colOff>177800</xdr:colOff>
      <xdr:row>79</xdr:row>
      <xdr:rowOff>76701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35292</xdr:rowOff>
    </xdr:from>
    <xdr:to>
      <xdr:col>81</xdr:col>
      <xdr:colOff>50800</xdr:colOff>
      <xdr:row>79</xdr:row>
      <xdr:rowOff>37636</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79842"/>
          <a:ext cx="889000" cy="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147557</xdr:rowOff>
    </xdr:from>
    <xdr:to>
      <xdr:col>81</xdr:col>
      <xdr:colOff>101600</xdr:colOff>
      <xdr:row>79</xdr:row>
      <xdr:rowOff>77707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94234</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2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33468</xdr:rowOff>
    </xdr:from>
    <xdr:to>
      <xdr:col>76</xdr:col>
      <xdr:colOff>114300</xdr:colOff>
      <xdr:row>79</xdr:row>
      <xdr:rowOff>35292</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78018"/>
          <a:ext cx="889000" cy="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144438</xdr:rowOff>
    </xdr:from>
    <xdr:to>
      <xdr:col>76</xdr:col>
      <xdr:colOff>165100</xdr:colOff>
      <xdr:row>79</xdr:row>
      <xdr:rowOff>74588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51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91115</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29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28223</xdr:rowOff>
    </xdr:from>
    <xdr:to>
      <xdr:col>71</xdr:col>
      <xdr:colOff>177800</xdr:colOff>
      <xdr:row>79</xdr:row>
      <xdr:rowOff>33468</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72773"/>
          <a:ext cx="889000" cy="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152771</xdr:rowOff>
    </xdr:from>
    <xdr:to>
      <xdr:col>72</xdr:col>
      <xdr:colOff>38100</xdr:colOff>
      <xdr:row>79</xdr:row>
      <xdr:rowOff>82921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52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99448</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30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150837</xdr:rowOff>
    </xdr:from>
    <xdr:to>
      <xdr:col>67</xdr:col>
      <xdr:colOff>101600</xdr:colOff>
      <xdr:row>79</xdr:row>
      <xdr:rowOff>80987</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2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72114</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616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164795</xdr:rowOff>
    </xdr:from>
    <xdr:to>
      <xdr:col>85</xdr:col>
      <xdr:colOff>177800</xdr:colOff>
      <xdr:row>79</xdr:row>
      <xdr:rowOff>94945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124978</xdr:rowOff>
    </xdr:from>
    <xdr:ext cx="378565"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98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158286</xdr:rowOff>
    </xdr:from>
    <xdr:to>
      <xdr:col>81</xdr:col>
      <xdr:colOff>101600</xdr:colOff>
      <xdr:row>79</xdr:row>
      <xdr:rowOff>88436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79563</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46428" y="1362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155942</xdr:rowOff>
    </xdr:from>
    <xdr:to>
      <xdr:col>76</xdr:col>
      <xdr:colOff>165100</xdr:colOff>
      <xdr:row>79</xdr:row>
      <xdr:rowOff>86092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2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77219</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362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154118</xdr:rowOff>
    </xdr:from>
    <xdr:to>
      <xdr:col>72</xdr:col>
      <xdr:colOff>38100</xdr:colOff>
      <xdr:row>79</xdr:row>
      <xdr:rowOff>84268</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2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75395</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61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148873</xdr:rowOff>
    </xdr:from>
    <xdr:to>
      <xdr:col>67</xdr:col>
      <xdr:colOff>101600</xdr:colOff>
      <xdr:row>79</xdr:row>
      <xdr:rowOff>79023</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2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95550</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3297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47876</xdr:rowOff>
    </xdr:from>
    <xdr:to>
      <xdr:col>85</xdr:col>
      <xdr:colOff>126364</xdr:colOff>
      <xdr:row>98</xdr:row>
      <xdr:rowOff>110100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821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113927</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1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110100</xdr:rowOff>
    </xdr:from>
    <xdr:to>
      <xdr:col>86</xdr:col>
      <xdr:colOff>25400</xdr:colOff>
      <xdr:row>98</xdr:row>
      <xdr:rowOff>110100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166003</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59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47876</xdr:rowOff>
    </xdr:from>
    <xdr:to>
      <xdr:col>86</xdr:col>
      <xdr:colOff>25400</xdr:colOff>
      <xdr:row>92</xdr:row>
      <xdr:rowOff>47876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82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28468</xdr:rowOff>
    </xdr:from>
    <xdr:to>
      <xdr:col>85</xdr:col>
      <xdr:colOff>127000</xdr:colOff>
      <xdr:row>95</xdr:row>
      <xdr:rowOff>142311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316218"/>
          <a:ext cx="838200" cy="1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89881</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49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111454</xdr:rowOff>
    </xdr:from>
    <xdr:to>
      <xdr:col>85</xdr:col>
      <xdr:colOff>177800</xdr:colOff>
      <xdr:row>97</xdr:row>
      <xdr:rowOff>41604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39298</xdr:rowOff>
    </xdr:from>
    <xdr:to>
      <xdr:col>81</xdr:col>
      <xdr:colOff>50800</xdr:colOff>
      <xdr:row>95</xdr:row>
      <xdr:rowOff>142311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327048"/>
          <a:ext cx="889000" cy="10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116204</xdr:rowOff>
    </xdr:from>
    <xdr:to>
      <xdr:col>81</xdr:col>
      <xdr:colOff>101600</xdr:colOff>
      <xdr:row>97</xdr:row>
      <xdr:rowOff>46354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37481</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160297</xdr:rowOff>
    </xdr:from>
    <xdr:to>
      <xdr:col>76</xdr:col>
      <xdr:colOff>114300</xdr:colOff>
      <xdr:row>95</xdr:row>
      <xdr:rowOff>39298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276597"/>
          <a:ext cx="889000" cy="5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43584</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160297</xdr:rowOff>
    </xdr:from>
    <xdr:to>
      <xdr:col>71</xdr:col>
      <xdr:colOff>177800</xdr:colOff>
      <xdr:row>94</xdr:row>
      <xdr:rowOff>162486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276597"/>
          <a:ext cx="889000" cy="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20716</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25466</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149118</xdr:rowOff>
    </xdr:from>
    <xdr:to>
      <xdr:col>85</xdr:col>
      <xdr:colOff>177800</xdr:colOff>
      <xdr:row>95</xdr:row>
      <xdr:rowOff>79268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26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545</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11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91511</xdr:rowOff>
    </xdr:from>
    <xdr:to>
      <xdr:col>81</xdr:col>
      <xdr:colOff>101600</xdr:colOff>
      <xdr:row>96</xdr:row>
      <xdr:rowOff>21661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37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38188</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154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159948</xdr:rowOff>
    </xdr:from>
    <xdr:to>
      <xdr:col>76</xdr:col>
      <xdr:colOff>165100</xdr:colOff>
      <xdr:row>95</xdr:row>
      <xdr:rowOff>90098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27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106625</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051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109497</xdr:rowOff>
    </xdr:from>
    <xdr:to>
      <xdr:col>72</xdr:col>
      <xdr:colOff>38100</xdr:colOff>
      <xdr:row>95</xdr:row>
      <xdr:rowOff>39647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22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56174</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6001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111686</xdr:rowOff>
    </xdr:from>
    <xdr:to>
      <xdr:col>67</xdr:col>
      <xdr:colOff>101600</xdr:colOff>
      <xdr:row>95</xdr:row>
      <xdr:rowOff>41836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22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58363</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003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160655</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04155"/>
          <a:ext cx="1269"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107332</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07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160655</xdr:rowOff>
    </xdr:from>
    <xdr:to>
      <xdr:col>116</xdr:col>
      <xdr:colOff>152400</xdr:colOff>
      <xdr:row>30</xdr:row>
      <xdr:rowOff>160655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112158</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55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89281</xdr:rowOff>
    </xdr:from>
    <xdr:to>
      <xdr:col>116</xdr:col>
      <xdr:colOff>114300</xdr:colOff>
      <xdr:row>39</xdr:row>
      <xdr:rowOff>19431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104140</xdr:rowOff>
    </xdr:from>
    <xdr:to>
      <xdr:col>112</xdr:col>
      <xdr:colOff>38100</xdr:colOff>
      <xdr:row>39</xdr:row>
      <xdr:rowOff>34290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50817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135382</xdr:rowOff>
    </xdr:from>
    <xdr:to>
      <xdr:col>107</xdr:col>
      <xdr:colOff>101600</xdr:colOff>
      <xdr:row>39</xdr:row>
      <xdr:rowOff>65532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82059</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108712</xdr:rowOff>
    </xdr:from>
    <xdr:to>
      <xdr:col>102</xdr:col>
      <xdr:colOff>165100</xdr:colOff>
      <xdr:row>39</xdr:row>
      <xdr:rowOff>38862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55389</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104521</xdr:rowOff>
    </xdr:from>
    <xdr:to>
      <xdr:col>98</xdr:col>
      <xdr:colOff>38100</xdr:colOff>
      <xdr:row>39</xdr:row>
      <xdr:rowOff>34671</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51198</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目的別歳出における住民一人当たりのコスト算出にあたり、分母となる人口前年度比▲</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0.8</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％と減少が継続している。</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吉賀町は西中国山地の厳しい山々に囲まれた高齢化の進む過疎地域であり、面積は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336.50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ｋ㎡と広く集落は点在しており、各集落のインフラや集会施設の維持更新、除雪、廃棄物処理等々に費用がかかる。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各種行政サービスの維持、新たな課題に対応する必要があり、住民一人当たりのコストは増加する傾向にある。　</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目的別歳出は災害復旧費を除くすべての項目で類似団体平均を上回っている。　民生費は住民一人当たり</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240,672</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円と類似団体平均より</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84,172</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円多く、類似団体内順位は</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位である。衛生費は住民一人当たり</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118,663</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円と類似団体平均より</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57,247</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円多く、類似団体内順位は</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7</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位である。</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もインフラ・施設等の老朽化対応や</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高齢化に伴い増加傾向が続くと予想されるが、 全庁的な事務事業の見直しを進めながら財政負担の抑制を図る。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島根県吉賀町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実質収支額については、前年度比</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ポイント低下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した。</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財政負担の抑制</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や住民負担等の適正化について引</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き</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続き検討していく。</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島根県吉賀町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年度から簡易水道を統合し上水道事業とした。水道事業、下水道・農業集落排水事業へは補助金、操出金により黒字となっている。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引き続き経営基盤強化に取り組んでいく必要がある</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13" zoomScale="71" zoomScaleNormal="7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6780025</v>
      </c>
      <c r="BO4" s="441"/>
      <c r="BP4" s="441"/>
      <c r="BQ4" s="441"/>
      <c r="BR4" s="441"/>
      <c r="BS4" s="441"/>
      <c r="BT4" s="441"/>
      <c r="BU4" s="442"/>
      <c r="BV4" s="440">
        <v>6840260</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3</v>
      </c>
      <c r="CU4" s="622"/>
      <c r="CV4" s="622"/>
      <c r="CW4" s="622"/>
      <c r="CX4" s="622"/>
      <c r="CY4" s="622"/>
      <c r="CZ4" s="622"/>
      <c r="DA4" s="623"/>
      <c r="DB4" s="621">
        <v>5.9</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6632939</v>
      </c>
      <c r="BO5" s="446"/>
      <c r="BP5" s="446"/>
      <c r="BQ5" s="446"/>
      <c r="BR5" s="446"/>
      <c r="BS5" s="446"/>
      <c r="BT5" s="446"/>
      <c r="BU5" s="447"/>
      <c r="BV5" s="445">
        <v>6570236</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90.5</v>
      </c>
      <c r="CU5" s="416"/>
      <c r="CV5" s="416"/>
      <c r="CW5" s="416"/>
      <c r="CX5" s="416"/>
      <c r="CY5" s="416"/>
      <c r="CZ5" s="416"/>
      <c r="DA5" s="417"/>
      <c r="DB5" s="415">
        <v>84.1</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147086</v>
      </c>
      <c r="BO6" s="446"/>
      <c r="BP6" s="446"/>
      <c r="BQ6" s="446"/>
      <c r="BR6" s="446"/>
      <c r="BS6" s="446"/>
      <c r="BT6" s="446"/>
      <c r="BU6" s="447"/>
      <c r="BV6" s="445">
        <v>270024</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94.1</v>
      </c>
      <c r="CU6" s="596"/>
      <c r="CV6" s="596"/>
      <c r="CW6" s="596"/>
      <c r="CX6" s="596"/>
      <c r="CY6" s="596"/>
      <c r="CZ6" s="596"/>
      <c r="DA6" s="597"/>
      <c r="DB6" s="595">
        <v>87.4</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98</v>
      </c>
      <c r="AV7" s="503"/>
      <c r="AW7" s="503"/>
      <c r="AX7" s="503"/>
      <c r="AY7" s="425" t="s">
        <v>99</v>
      </c>
      <c r="AZ7" s="426"/>
      <c r="BA7" s="426"/>
      <c r="BB7" s="426"/>
      <c r="BC7" s="426"/>
      <c r="BD7" s="426"/>
      <c r="BE7" s="426"/>
      <c r="BF7" s="426"/>
      <c r="BG7" s="426"/>
      <c r="BH7" s="426"/>
      <c r="BI7" s="426"/>
      <c r="BJ7" s="426"/>
      <c r="BK7" s="426"/>
      <c r="BL7" s="426"/>
      <c r="BM7" s="427"/>
      <c r="BN7" s="445">
        <v>33848</v>
      </c>
      <c r="BO7" s="446"/>
      <c r="BP7" s="446"/>
      <c r="BQ7" s="446"/>
      <c r="BR7" s="446"/>
      <c r="BS7" s="446"/>
      <c r="BT7" s="446"/>
      <c r="BU7" s="447"/>
      <c r="BV7" s="445">
        <v>46244</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3794125</v>
      </c>
      <c r="CU7" s="446"/>
      <c r="CV7" s="446"/>
      <c r="CW7" s="446"/>
      <c r="CX7" s="446"/>
      <c r="CY7" s="446"/>
      <c r="CZ7" s="446"/>
      <c r="DA7" s="447"/>
      <c r="DB7" s="445">
        <v>3807158</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87</v>
      </c>
      <c r="AV8" s="503"/>
      <c r="AW8" s="503"/>
      <c r="AX8" s="503"/>
      <c r="AY8" s="425" t="s">
        <v>102</v>
      </c>
      <c r="AZ8" s="426"/>
      <c r="BA8" s="426"/>
      <c r="BB8" s="426"/>
      <c r="BC8" s="426"/>
      <c r="BD8" s="426"/>
      <c r="BE8" s="426"/>
      <c r="BF8" s="426"/>
      <c r="BG8" s="426"/>
      <c r="BH8" s="426"/>
      <c r="BI8" s="426"/>
      <c r="BJ8" s="426"/>
      <c r="BK8" s="426"/>
      <c r="BL8" s="426"/>
      <c r="BM8" s="427"/>
      <c r="BN8" s="445">
        <v>113238</v>
      </c>
      <c r="BO8" s="446"/>
      <c r="BP8" s="446"/>
      <c r="BQ8" s="446"/>
      <c r="BR8" s="446"/>
      <c r="BS8" s="446"/>
      <c r="BT8" s="446"/>
      <c r="BU8" s="447"/>
      <c r="BV8" s="445">
        <v>223780</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0.17</v>
      </c>
      <c r="CU8" s="559"/>
      <c r="CV8" s="559"/>
      <c r="CW8" s="559"/>
      <c r="CX8" s="559"/>
      <c r="CY8" s="559"/>
      <c r="CZ8" s="559"/>
      <c r="DA8" s="560"/>
      <c r="DB8" s="558">
        <v>0.17</v>
      </c>
      <c r="DC8" s="559"/>
      <c r="DD8" s="559"/>
      <c r="DE8" s="559"/>
      <c r="DF8" s="559"/>
      <c r="DG8" s="559"/>
      <c r="DH8" s="559"/>
      <c r="DI8" s="560"/>
      <c r="DJ8" s="165"/>
      <c r="DK8" s="165"/>
      <c r="DL8" s="165"/>
      <c r="DM8" s="165"/>
      <c r="DN8" s="165"/>
      <c r="DO8" s="165"/>
    </row>
    <row r="9" spans="1:119" ht="18.75" customHeight="1" thickBot="1" x14ac:dyDescent="0.2">
      <c r="A9" s="166"/>
      <c r="B9" s="584" t="s">
        <v>104</v>
      </c>
      <c r="C9" s="585"/>
      <c r="D9" s="585"/>
      <c r="E9" s="585"/>
      <c r="F9" s="585"/>
      <c r="G9" s="585"/>
      <c r="H9" s="585"/>
      <c r="I9" s="585"/>
      <c r="J9" s="585"/>
      <c r="K9" s="508"/>
      <c r="L9" s="586" t="s">
        <v>105</v>
      </c>
      <c r="M9" s="587"/>
      <c r="N9" s="587"/>
      <c r="O9" s="587"/>
      <c r="P9" s="587"/>
      <c r="Q9" s="588"/>
      <c r="R9" s="589">
        <v>6374</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87</v>
      </c>
      <c r="AV9" s="503"/>
      <c r="AW9" s="503"/>
      <c r="AX9" s="503"/>
      <c r="AY9" s="425" t="s">
        <v>108</v>
      </c>
      <c r="AZ9" s="426"/>
      <c r="BA9" s="426"/>
      <c r="BB9" s="426"/>
      <c r="BC9" s="426"/>
      <c r="BD9" s="426"/>
      <c r="BE9" s="426"/>
      <c r="BF9" s="426"/>
      <c r="BG9" s="426"/>
      <c r="BH9" s="426"/>
      <c r="BI9" s="426"/>
      <c r="BJ9" s="426"/>
      <c r="BK9" s="426"/>
      <c r="BL9" s="426"/>
      <c r="BM9" s="427"/>
      <c r="BN9" s="445">
        <v>-110542</v>
      </c>
      <c r="BO9" s="446"/>
      <c r="BP9" s="446"/>
      <c r="BQ9" s="446"/>
      <c r="BR9" s="446"/>
      <c r="BS9" s="446"/>
      <c r="BT9" s="446"/>
      <c r="BU9" s="447"/>
      <c r="BV9" s="445">
        <v>42766</v>
      </c>
      <c r="BW9" s="446"/>
      <c r="BX9" s="446"/>
      <c r="BY9" s="446"/>
      <c r="BZ9" s="446"/>
      <c r="CA9" s="446"/>
      <c r="CB9" s="446"/>
      <c r="CC9" s="447"/>
      <c r="CD9" s="454" t="s">
        <v>109</v>
      </c>
      <c r="CE9" s="455"/>
      <c r="CF9" s="455"/>
      <c r="CG9" s="455"/>
      <c r="CH9" s="455"/>
      <c r="CI9" s="455"/>
      <c r="CJ9" s="455"/>
      <c r="CK9" s="455"/>
      <c r="CL9" s="455"/>
      <c r="CM9" s="455"/>
      <c r="CN9" s="455"/>
      <c r="CO9" s="455"/>
      <c r="CP9" s="455"/>
      <c r="CQ9" s="455"/>
      <c r="CR9" s="455"/>
      <c r="CS9" s="456"/>
      <c r="CT9" s="415">
        <v>16.899999999999999</v>
      </c>
      <c r="CU9" s="416"/>
      <c r="CV9" s="416"/>
      <c r="CW9" s="416"/>
      <c r="CX9" s="416"/>
      <c r="CY9" s="416"/>
      <c r="CZ9" s="416"/>
      <c r="DA9" s="417"/>
      <c r="DB9" s="415">
        <v>14.2</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110</v>
      </c>
      <c r="M10" s="419"/>
      <c r="N10" s="419"/>
      <c r="O10" s="419"/>
      <c r="P10" s="419"/>
      <c r="Q10" s="420"/>
      <c r="R10" s="421">
        <v>6810</v>
      </c>
      <c r="S10" s="422"/>
      <c r="T10" s="422"/>
      <c r="U10" s="422"/>
      <c r="V10" s="424"/>
      <c r="W10" s="593"/>
      <c r="X10" s="407"/>
      <c r="Y10" s="407"/>
      <c r="Z10" s="407"/>
      <c r="AA10" s="407"/>
      <c r="AB10" s="407"/>
      <c r="AC10" s="407"/>
      <c r="AD10" s="407"/>
      <c r="AE10" s="407"/>
      <c r="AF10" s="407"/>
      <c r="AG10" s="407"/>
      <c r="AH10" s="407"/>
      <c r="AI10" s="407"/>
      <c r="AJ10" s="407"/>
      <c r="AK10" s="407"/>
      <c r="AL10" s="594"/>
      <c r="AM10" s="514" t="s">
        <v>111</v>
      </c>
      <c r="AN10" s="419"/>
      <c r="AO10" s="419"/>
      <c r="AP10" s="419"/>
      <c r="AQ10" s="419"/>
      <c r="AR10" s="419"/>
      <c r="AS10" s="419"/>
      <c r="AT10" s="420"/>
      <c r="AU10" s="502" t="s">
        <v>112</v>
      </c>
      <c r="AV10" s="503"/>
      <c r="AW10" s="503"/>
      <c r="AX10" s="503"/>
      <c r="AY10" s="425" t="s">
        <v>113</v>
      </c>
      <c r="AZ10" s="426"/>
      <c r="BA10" s="426"/>
      <c r="BB10" s="426"/>
      <c r="BC10" s="426"/>
      <c r="BD10" s="426"/>
      <c r="BE10" s="426"/>
      <c r="BF10" s="426"/>
      <c r="BG10" s="426"/>
      <c r="BH10" s="426"/>
      <c r="BI10" s="426"/>
      <c r="BJ10" s="426"/>
      <c r="BK10" s="426"/>
      <c r="BL10" s="426"/>
      <c r="BM10" s="427"/>
      <c r="BN10" s="445">
        <v>1300</v>
      </c>
      <c r="BO10" s="446"/>
      <c r="BP10" s="446"/>
      <c r="BQ10" s="446"/>
      <c r="BR10" s="446"/>
      <c r="BS10" s="446"/>
      <c r="BT10" s="446"/>
      <c r="BU10" s="447"/>
      <c r="BV10" s="445">
        <v>1372</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118</v>
      </c>
      <c r="AV11" s="503"/>
      <c r="AW11" s="503"/>
      <c r="AX11" s="503"/>
      <c r="AY11" s="425" t="s">
        <v>119</v>
      </c>
      <c r="AZ11" s="426"/>
      <c r="BA11" s="426"/>
      <c r="BB11" s="426"/>
      <c r="BC11" s="426"/>
      <c r="BD11" s="426"/>
      <c r="BE11" s="426"/>
      <c r="BF11" s="426"/>
      <c r="BG11" s="426"/>
      <c r="BH11" s="426"/>
      <c r="BI11" s="426"/>
      <c r="BJ11" s="426"/>
      <c r="BK11" s="426"/>
      <c r="BL11" s="426"/>
      <c r="BM11" s="427"/>
      <c r="BN11" s="445">
        <v>177570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x14ac:dyDescent="0.15">
      <c r="A12" s="166"/>
      <c r="B12" s="561" t="s">
        <v>123</v>
      </c>
      <c r="C12" s="562"/>
      <c r="D12" s="562"/>
      <c r="E12" s="562"/>
      <c r="F12" s="562"/>
      <c r="G12" s="562"/>
      <c r="H12" s="562"/>
      <c r="I12" s="562"/>
      <c r="J12" s="562"/>
      <c r="K12" s="563"/>
      <c r="L12" s="570" t="s">
        <v>124</v>
      </c>
      <c r="M12" s="571"/>
      <c r="N12" s="571"/>
      <c r="O12" s="571"/>
      <c r="P12" s="571"/>
      <c r="Q12" s="572"/>
      <c r="R12" s="573">
        <v>6345</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128</v>
      </c>
      <c r="AV12" s="503"/>
      <c r="AW12" s="503"/>
      <c r="AX12" s="503"/>
      <c r="AY12" s="425" t="s">
        <v>129</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122</v>
      </c>
      <c r="CU12" s="559"/>
      <c r="CV12" s="559"/>
      <c r="CW12" s="559"/>
      <c r="CX12" s="559"/>
      <c r="CY12" s="559"/>
      <c r="CZ12" s="559"/>
      <c r="DA12" s="560"/>
      <c r="DB12" s="558" t="s">
        <v>122</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131</v>
      </c>
      <c r="N13" s="546"/>
      <c r="O13" s="546"/>
      <c r="P13" s="546"/>
      <c r="Q13" s="547"/>
      <c r="R13" s="548">
        <v>6211</v>
      </c>
      <c r="S13" s="549"/>
      <c r="T13" s="549"/>
      <c r="U13" s="549"/>
      <c r="V13" s="550"/>
      <c r="W13" s="536" t="s">
        <v>132</v>
      </c>
      <c r="X13" s="458"/>
      <c r="Y13" s="458"/>
      <c r="Z13" s="458"/>
      <c r="AA13" s="458"/>
      <c r="AB13" s="459"/>
      <c r="AC13" s="421">
        <v>585</v>
      </c>
      <c r="AD13" s="422"/>
      <c r="AE13" s="422"/>
      <c r="AF13" s="422"/>
      <c r="AG13" s="423"/>
      <c r="AH13" s="421">
        <v>562</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68328</v>
      </c>
      <c r="BO13" s="446"/>
      <c r="BP13" s="446"/>
      <c r="BQ13" s="446"/>
      <c r="BR13" s="446"/>
      <c r="BS13" s="446"/>
      <c r="BT13" s="446"/>
      <c r="BU13" s="447"/>
      <c r="BV13" s="445">
        <v>44138</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5.3</v>
      </c>
      <c r="CU13" s="416"/>
      <c r="CV13" s="416"/>
      <c r="CW13" s="416"/>
      <c r="CX13" s="416"/>
      <c r="CY13" s="416"/>
      <c r="CZ13" s="416"/>
      <c r="DA13" s="417"/>
      <c r="DB13" s="415">
        <v>5.5</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137</v>
      </c>
      <c r="M14" s="579"/>
      <c r="N14" s="579"/>
      <c r="O14" s="579"/>
      <c r="P14" s="579"/>
      <c r="Q14" s="580"/>
      <c r="R14" s="548">
        <v>6398</v>
      </c>
      <c r="S14" s="549"/>
      <c r="T14" s="549"/>
      <c r="U14" s="549"/>
      <c r="V14" s="550"/>
      <c r="W14" s="551"/>
      <c r="X14" s="461"/>
      <c r="Y14" s="461"/>
      <c r="Z14" s="461"/>
      <c r="AA14" s="461"/>
      <c r="AB14" s="462"/>
      <c r="AC14" s="541">
        <v>17.8</v>
      </c>
      <c r="AD14" s="542"/>
      <c r="AE14" s="542"/>
      <c r="AF14" s="542"/>
      <c r="AG14" s="543"/>
      <c r="AH14" s="541">
        <v>17.600000000000001</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v>40.5</v>
      </c>
      <c r="CU14" s="553"/>
      <c r="CV14" s="553"/>
      <c r="CW14" s="553"/>
      <c r="CX14" s="553"/>
      <c r="CY14" s="553"/>
      <c r="CZ14" s="553"/>
      <c r="DA14" s="554"/>
      <c r="DB14" s="552">
        <v>35.299999999999997</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139</v>
      </c>
      <c r="N15" s="546"/>
      <c r="O15" s="546"/>
      <c r="P15" s="546"/>
      <c r="Q15" s="547"/>
      <c r="R15" s="548">
        <v>6260</v>
      </c>
      <c r="S15" s="549"/>
      <c r="T15" s="549"/>
      <c r="U15" s="549"/>
      <c r="V15" s="550"/>
      <c r="W15" s="536" t="s">
        <v>140</v>
      </c>
      <c r="X15" s="458"/>
      <c r="Y15" s="458"/>
      <c r="Z15" s="458"/>
      <c r="AA15" s="458"/>
      <c r="AB15" s="459"/>
      <c r="AC15" s="421">
        <v>862</v>
      </c>
      <c r="AD15" s="422"/>
      <c r="AE15" s="422"/>
      <c r="AF15" s="422"/>
      <c r="AG15" s="423"/>
      <c r="AH15" s="421">
        <v>851</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601326</v>
      </c>
      <c r="BO15" s="441"/>
      <c r="BP15" s="441"/>
      <c r="BQ15" s="441"/>
      <c r="BR15" s="441"/>
      <c r="BS15" s="441"/>
      <c r="BT15" s="441"/>
      <c r="BU15" s="442"/>
      <c r="BV15" s="440">
        <v>581732</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26.3</v>
      </c>
      <c r="AD16" s="542"/>
      <c r="AE16" s="542"/>
      <c r="AF16" s="542"/>
      <c r="AG16" s="543"/>
      <c r="AH16" s="541">
        <v>26.7</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3389358</v>
      </c>
      <c r="BO16" s="446"/>
      <c r="BP16" s="446"/>
      <c r="BQ16" s="446"/>
      <c r="BR16" s="446"/>
      <c r="BS16" s="446"/>
      <c r="BT16" s="446"/>
      <c r="BU16" s="447"/>
      <c r="BV16" s="445">
        <v>3340927</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1836</v>
      </c>
      <c r="AD17" s="422"/>
      <c r="AE17" s="422"/>
      <c r="AF17" s="422"/>
      <c r="AG17" s="423"/>
      <c r="AH17" s="421">
        <v>1772</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748619</v>
      </c>
      <c r="BO17" s="446"/>
      <c r="BP17" s="446"/>
      <c r="BQ17" s="446"/>
      <c r="BR17" s="446"/>
      <c r="BS17" s="446"/>
      <c r="BT17" s="446"/>
      <c r="BU17" s="447"/>
      <c r="BV17" s="445">
        <v>722462</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150</v>
      </c>
      <c r="C18" s="508"/>
      <c r="D18" s="508"/>
      <c r="E18" s="509"/>
      <c r="F18" s="509"/>
      <c r="G18" s="509"/>
      <c r="H18" s="509"/>
      <c r="I18" s="509"/>
      <c r="J18" s="509"/>
      <c r="K18" s="509"/>
      <c r="L18" s="510">
        <v>336.5</v>
      </c>
      <c r="M18" s="510"/>
      <c r="N18" s="510"/>
      <c r="O18" s="510"/>
      <c r="P18" s="510"/>
      <c r="Q18" s="510"/>
      <c r="R18" s="511"/>
      <c r="S18" s="511"/>
      <c r="T18" s="511"/>
      <c r="U18" s="511"/>
      <c r="V18" s="512"/>
      <c r="W18" s="526"/>
      <c r="X18" s="527"/>
      <c r="Y18" s="527"/>
      <c r="Z18" s="527"/>
      <c r="AA18" s="527"/>
      <c r="AB18" s="537"/>
      <c r="AC18" s="409">
        <v>55.9</v>
      </c>
      <c r="AD18" s="410"/>
      <c r="AE18" s="410"/>
      <c r="AF18" s="410"/>
      <c r="AG18" s="513"/>
      <c r="AH18" s="409">
        <v>55.6</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3455612</v>
      </c>
      <c r="BO18" s="446"/>
      <c r="BP18" s="446"/>
      <c r="BQ18" s="446"/>
      <c r="BR18" s="446"/>
      <c r="BS18" s="446"/>
      <c r="BT18" s="446"/>
      <c r="BU18" s="447"/>
      <c r="BV18" s="445">
        <v>3209444</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152</v>
      </c>
      <c r="C19" s="508"/>
      <c r="D19" s="508"/>
      <c r="E19" s="509"/>
      <c r="F19" s="509"/>
      <c r="G19" s="509"/>
      <c r="H19" s="509"/>
      <c r="I19" s="509"/>
      <c r="J19" s="509"/>
      <c r="K19" s="509"/>
      <c r="L19" s="515">
        <v>19</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4461020</v>
      </c>
      <c r="BO19" s="446"/>
      <c r="BP19" s="446"/>
      <c r="BQ19" s="446"/>
      <c r="BR19" s="446"/>
      <c r="BS19" s="446"/>
      <c r="BT19" s="446"/>
      <c r="BU19" s="447"/>
      <c r="BV19" s="445">
        <v>4595219</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154</v>
      </c>
      <c r="C20" s="508"/>
      <c r="D20" s="508"/>
      <c r="E20" s="509"/>
      <c r="F20" s="509"/>
      <c r="G20" s="509"/>
      <c r="H20" s="509"/>
      <c r="I20" s="509"/>
      <c r="J20" s="509"/>
      <c r="K20" s="509"/>
      <c r="L20" s="515">
        <v>2810</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7781245</v>
      </c>
      <c r="BO23" s="446"/>
      <c r="BP23" s="446"/>
      <c r="BQ23" s="446"/>
      <c r="BR23" s="446"/>
      <c r="BS23" s="446"/>
      <c r="BT23" s="446"/>
      <c r="BU23" s="447"/>
      <c r="BV23" s="445">
        <v>7622744</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163</v>
      </c>
      <c r="F24" s="419"/>
      <c r="G24" s="419"/>
      <c r="H24" s="419"/>
      <c r="I24" s="419"/>
      <c r="J24" s="419"/>
      <c r="K24" s="420"/>
      <c r="L24" s="421">
        <v>1</v>
      </c>
      <c r="M24" s="422"/>
      <c r="N24" s="422"/>
      <c r="O24" s="422"/>
      <c r="P24" s="423"/>
      <c r="Q24" s="421">
        <v>7200</v>
      </c>
      <c r="R24" s="422"/>
      <c r="S24" s="422"/>
      <c r="T24" s="422"/>
      <c r="U24" s="422"/>
      <c r="V24" s="423"/>
      <c r="W24" s="487"/>
      <c r="X24" s="478"/>
      <c r="Y24" s="479"/>
      <c r="Z24" s="418" t="s">
        <v>164</v>
      </c>
      <c r="AA24" s="419"/>
      <c r="AB24" s="419"/>
      <c r="AC24" s="419"/>
      <c r="AD24" s="419"/>
      <c r="AE24" s="419"/>
      <c r="AF24" s="419"/>
      <c r="AG24" s="420"/>
      <c r="AH24" s="421">
        <v>85</v>
      </c>
      <c r="AI24" s="422"/>
      <c r="AJ24" s="422"/>
      <c r="AK24" s="422"/>
      <c r="AL24" s="423"/>
      <c r="AM24" s="421">
        <v>272000</v>
      </c>
      <c r="AN24" s="422"/>
      <c r="AO24" s="422"/>
      <c r="AP24" s="422"/>
      <c r="AQ24" s="422"/>
      <c r="AR24" s="423"/>
      <c r="AS24" s="421">
        <v>3200</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5251971</v>
      </c>
      <c r="BO24" s="446"/>
      <c r="BP24" s="446"/>
      <c r="BQ24" s="446"/>
      <c r="BR24" s="446"/>
      <c r="BS24" s="446"/>
      <c r="BT24" s="446"/>
      <c r="BU24" s="447"/>
      <c r="BV24" s="445">
        <v>5350859</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166</v>
      </c>
      <c r="F25" s="419"/>
      <c r="G25" s="419"/>
      <c r="H25" s="419"/>
      <c r="I25" s="419"/>
      <c r="J25" s="419"/>
      <c r="K25" s="420"/>
      <c r="L25" s="421">
        <v>2</v>
      </c>
      <c r="M25" s="422"/>
      <c r="N25" s="422"/>
      <c r="O25" s="422"/>
      <c r="P25" s="423"/>
      <c r="Q25" s="421">
        <v>6075</v>
      </c>
      <c r="R25" s="422"/>
      <c r="S25" s="422"/>
      <c r="T25" s="422"/>
      <c r="U25" s="422"/>
      <c r="V25" s="423"/>
      <c r="W25" s="487"/>
      <c r="X25" s="478"/>
      <c r="Y25" s="479"/>
      <c r="Z25" s="418" t="s">
        <v>167</v>
      </c>
      <c r="AA25" s="419"/>
      <c r="AB25" s="419"/>
      <c r="AC25" s="419"/>
      <c r="AD25" s="419"/>
      <c r="AE25" s="419"/>
      <c r="AF25" s="419"/>
      <c r="AG25" s="420"/>
      <c r="AH25" s="421" t="s">
        <v>168</v>
      </c>
      <c r="AI25" s="422"/>
      <c r="AJ25" s="422"/>
      <c r="AK25" s="422"/>
      <c r="AL25" s="423"/>
      <c r="AM25" s="421" t="s">
        <v>168</v>
      </c>
      <c r="AN25" s="422"/>
      <c r="AO25" s="422"/>
      <c r="AP25" s="422"/>
      <c r="AQ25" s="422"/>
      <c r="AR25" s="423"/>
      <c r="AS25" s="421" t="s">
        <v>122</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64779</v>
      </c>
      <c r="BO25" s="441"/>
      <c r="BP25" s="441"/>
      <c r="BQ25" s="441"/>
      <c r="BR25" s="441"/>
      <c r="BS25" s="441"/>
      <c r="BT25" s="441"/>
      <c r="BU25" s="442"/>
      <c r="BV25" s="440">
        <v>204466</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170</v>
      </c>
      <c r="F26" s="419"/>
      <c r="G26" s="419"/>
      <c r="H26" s="419"/>
      <c r="I26" s="419"/>
      <c r="J26" s="419"/>
      <c r="K26" s="420"/>
      <c r="L26" s="421">
        <v>1</v>
      </c>
      <c r="M26" s="422"/>
      <c r="N26" s="422"/>
      <c r="O26" s="422"/>
      <c r="P26" s="423"/>
      <c r="Q26" s="421">
        <v>5725</v>
      </c>
      <c r="R26" s="422"/>
      <c r="S26" s="422"/>
      <c r="T26" s="422"/>
      <c r="U26" s="422"/>
      <c r="V26" s="423"/>
      <c r="W26" s="487"/>
      <c r="X26" s="478"/>
      <c r="Y26" s="479"/>
      <c r="Z26" s="418" t="s">
        <v>171</v>
      </c>
      <c r="AA26" s="500"/>
      <c r="AB26" s="500"/>
      <c r="AC26" s="500"/>
      <c r="AD26" s="500"/>
      <c r="AE26" s="500"/>
      <c r="AF26" s="500"/>
      <c r="AG26" s="501"/>
      <c r="AH26" s="421">
        <v>6</v>
      </c>
      <c r="AI26" s="422"/>
      <c r="AJ26" s="422"/>
      <c r="AK26" s="422"/>
      <c r="AL26" s="423"/>
      <c r="AM26" s="421">
        <v>18192</v>
      </c>
      <c r="AN26" s="422"/>
      <c r="AO26" s="422"/>
      <c r="AP26" s="422"/>
      <c r="AQ26" s="422"/>
      <c r="AR26" s="423"/>
      <c r="AS26" s="421">
        <v>3032</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122</v>
      </c>
      <c r="BO26" s="446"/>
      <c r="BP26" s="446"/>
      <c r="BQ26" s="446"/>
      <c r="BR26" s="446"/>
      <c r="BS26" s="446"/>
      <c r="BT26" s="446"/>
      <c r="BU26" s="447"/>
      <c r="BV26" s="445" t="s">
        <v>121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173</v>
      </c>
      <c r="F27" s="419"/>
      <c r="G27" s="419"/>
      <c r="H27" s="419"/>
      <c r="I27" s="419"/>
      <c r="J27" s="419"/>
      <c r="K27" s="420"/>
      <c r="L27" s="421">
        <v>1</v>
      </c>
      <c r="M27" s="422"/>
      <c r="N27" s="422"/>
      <c r="O27" s="422"/>
      <c r="P27" s="423"/>
      <c r="Q27" s="421">
        <v>2885</v>
      </c>
      <c r="R27" s="422"/>
      <c r="S27" s="422"/>
      <c r="T27" s="422"/>
      <c r="U27" s="422"/>
      <c r="V27" s="423"/>
      <c r="W27" s="487"/>
      <c r="X27" s="478"/>
      <c r="Y27" s="479"/>
      <c r="Z27" s="418" t="s">
        <v>174</v>
      </c>
      <c r="AA27" s="419"/>
      <c r="AB27" s="419"/>
      <c r="AC27" s="419"/>
      <c r="AD27" s="419"/>
      <c r="AE27" s="419"/>
      <c r="AF27" s="419"/>
      <c r="AG27" s="420"/>
      <c r="AH27" s="421">
        <v>3</v>
      </c>
      <c r="AI27" s="422"/>
      <c r="AJ27" s="422"/>
      <c r="AK27" s="422"/>
      <c r="AL27" s="423"/>
      <c r="AM27" s="421">
        <v>10668</v>
      </c>
      <c r="AN27" s="422"/>
      <c r="AO27" s="422"/>
      <c r="AP27" s="422"/>
      <c r="AQ27" s="422"/>
      <c r="AR27" s="423"/>
      <c r="AS27" s="421">
        <v>3556</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v>114333</v>
      </c>
      <c r="BO27" s="449"/>
      <c r="BP27" s="449"/>
      <c r="BQ27" s="449"/>
      <c r="BR27" s="449"/>
      <c r="BS27" s="449"/>
      <c r="BT27" s="449"/>
      <c r="BU27" s="450"/>
      <c r="BV27" s="448">
        <v>114304</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176</v>
      </c>
      <c r="F28" s="419"/>
      <c r="G28" s="419"/>
      <c r="H28" s="419"/>
      <c r="I28" s="419"/>
      <c r="J28" s="419"/>
      <c r="K28" s="420"/>
      <c r="L28" s="421">
        <v>1</v>
      </c>
      <c r="M28" s="422"/>
      <c r="N28" s="422"/>
      <c r="O28" s="422"/>
      <c r="P28" s="423"/>
      <c r="Q28" s="421">
        <v>2400</v>
      </c>
      <c r="R28" s="422"/>
      <c r="S28" s="422"/>
      <c r="T28" s="422"/>
      <c r="U28" s="422"/>
      <c r="V28" s="423"/>
      <c r="W28" s="487"/>
      <c r="X28" s="478"/>
      <c r="Y28" s="479"/>
      <c r="Z28" s="418" t="s">
        <v>177</v>
      </c>
      <c r="AA28" s="419"/>
      <c r="AB28" s="419"/>
      <c r="AC28" s="419"/>
      <c r="AD28" s="419"/>
      <c r="AE28" s="419"/>
      <c r="AF28" s="419"/>
      <c r="AG28" s="420"/>
      <c r="AH28" s="421" t="s">
        <v>122</v>
      </c>
      <c r="AI28" s="422"/>
      <c r="AJ28" s="422"/>
      <c r="AK28" s="422"/>
      <c r="AL28" s="423"/>
      <c r="AM28" s="421" t="s">
        <v>168</v>
      </c>
      <c r="AN28" s="422"/>
      <c r="AO28" s="422"/>
      <c r="AP28" s="422"/>
      <c r="AQ28" s="422"/>
      <c r="AR28" s="423"/>
      <c r="AS28" s="421" t="s">
        <v>122</v>
      </c>
      <c r="AT28" s="422"/>
      <c r="AU28" s="422"/>
      <c r="AV28" s="422"/>
      <c r="AW28" s="422"/>
      <c r="AX28" s="424"/>
      <c r="AY28" s="428" t="s">
        <v>178</v>
      </c>
      <c r="AZ28" s="429"/>
      <c r="BA28" s="429"/>
      <c r="BB28" s="430"/>
      <c r="BC28" s="437" t="s">
        <v>42</v>
      </c>
      <c r="BD28" s="438"/>
      <c r="BE28" s="438"/>
      <c r="BF28" s="438"/>
      <c r="BG28" s="438"/>
      <c r="BH28" s="438"/>
      <c r="BI28" s="438"/>
      <c r="BJ28" s="438"/>
      <c r="BK28" s="438"/>
      <c r="BL28" s="438"/>
      <c r="BM28" s="439"/>
      <c r="BN28" s="440">
        <v>1267745</v>
      </c>
      <c r="BO28" s="441"/>
      <c r="BP28" s="441"/>
      <c r="BQ28" s="441"/>
      <c r="BR28" s="441"/>
      <c r="BS28" s="441"/>
      <c r="BT28" s="441"/>
      <c r="BU28" s="442"/>
      <c r="BV28" s="440">
        <v>1266445</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179</v>
      </c>
      <c r="F29" s="419"/>
      <c r="G29" s="419"/>
      <c r="H29" s="419"/>
      <c r="I29" s="419"/>
      <c r="J29" s="419"/>
      <c r="K29" s="420"/>
      <c r="L29" s="421">
        <v>10</v>
      </c>
      <c r="M29" s="422"/>
      <c r="N29" s="422"/>
      <c r="O29" s="422"/>
      <c r="P29" s="423"/>
      <c r="Q29" s="421">
        <v>2035</v>
      </c>
      <c r="R29" s="422"/>
      <c r="S29" s="422"/>
      <c r="T29" s="422"/>
      <c r="U29" s="422"/>
      <c r="V29" s="423"/>
      <c r="W29" s="488"/>
      <c r="X29" s="489"/>
      <c r="Y29" s="490"/>
      <c r="Z29" s="418" t="s">
        <v>180</v>
      </c>
      <c r="AA29" s="419"/>
      <c r="AB29" s="419"/>
      <c r="AC29" s="419"/>
      <c r="AD29" s="419"/>
      <c r="AE29" s="419"/>
      <c r="AF29" s="419"/>
      <c r="AG29" s="420"/>
      <c r="AH29" s="421">
        <v>88</v>
      </c>
      <c r="AI29" s="422"/>
      <c r="AJ29" s="422"/>
      <c r="AK29" s="422"/>
      <c r="AL29" s="423"/>
      <c r="AM29" s="421">
        <v>282668</v>
      </c>
      <c r="AN29" s="422"/>
      <c r="AO29" s="422"/>
      <c r="AP29" s="422"/>
      <c r="AQ29" s="422"/>
      <c r="AR29" s="423"/>
      <c r="AS29" s="421">
        <v>3212</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509302</v>
      </c>
      <c r="BO29" s="446"/>
      <c r="BP29" s="446"/>
      <c r="BQ29" s="446"/>
      <c r="BR29" s="446"/>
      <c r="BS29" s="446"/>
      <c r="BT29" s="446"/>
      <c r="BU29" s="447"/>
      <c r="BV29" s="445">
        <v>509180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99.9</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1540280</v>
      </c>
      <c r="BO30" s="449"/>
      <c r="BP30" s="449"/>
      <c r="BQ30" s="449"/>
      <c r="BR30" s="449"/>
      <c r="BS30" s="449"/>
      <c r="BT30" s="449"/>
      <c r="BU30" s="450"/>
      <c r="BV30" s="448">
        <v>1709384</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189</v>
      </c>
      <c r="V33" s="408"/>
      <c r="W33" s="407" t="s">
        <v>191</v>
      </c>
      <c r="X33" s="407"/>
      <c r="Y33" s="407"/>
      <c r="Z33" s="407"/>
      <c r="AA33" s="407"/>
      <c r="AB33" s="407"/>
      <c r="AC33" s="407"/>
      <c r="AD33" s="407"/>
      <c r="AE33" s="407"/>
      <c r="AF33" s="407"/>
      <c r="AG33" s="407"/>
      <c r="AH33" s="407"/>
      <c r="AI33" s="407"/>
      <c r="AJ33" s="407"/>
      <c r="AK33" s="407"/>
      <c r="AL33" s="195"/>
      <c r="AM33" s="408" t="s">
        <v>189</v>
      </c>
      <c r="AN33" s="408"/>
      <c r="AO33" s="407" t="s">
        <v>190</v>
      </c>
      <c r="AP33" s="407"/>
      <c r="AQ33" s="407"/>
      <c r="AR33" s="407"/>
      <c r="AS33" s="407"/>
      <c r="AT33" s="407"/>
      <c r="AU33" s="407"/>
      <c r="AV33" s="407"/>
      <c r="AW33" s="407"/>
      <c r="AX33" s="407"/>
      <c r="AY33" s="407"/>
      <c r="AZ33" s="407"/>
      <c r="BA33" s="407"/>
      <c r="BB33" s="407"/>
      <c r="BC33" s="407"/>
      <c r="BD33" s="196"/>
      <c r="BE33" s="407" t="s">
        <v>192</v>
      </c>
      <c r="BF33" s="407"/>
      <c r="BG33" s="407" t="s">
        <v>193</v>
      </c>
      <c r="BH33" s="407"/>
      <c r="BI33" s="407"/>
      <c r="BJ33" s="407"/>
      <c r="BK33" s="407"/>
      <c r="BL33" s="407"/>
      <c r="BM33" s="407"/>
      <c r="BN33" s="407"/>
      <c r="BO33" s="407"/>
      <c r="BP33" s="407"/>
      <c r="BQ33" s="407"/>
      <c r="BR33" s="407"/>
      <c r="BS33" s="407"/>
      <c r="BT33" s="407"/>
      <c r="BU33" s="407"/>
      <c r="BV33" s="196"/>
      <c r="BW33" s="408" t="s">
        <v>192</v>
      </c>
      <c r="BX33" s="408"/>
      <c r="BY33" s="407" t="s">
        <v>194</v>
      </c>
      <c r="BZ33" s="407"/>
      <c r="CA33" s="407"/>
      <c r="CB33" s="407"/>
      <c r="CC33" s="407"/>
      <c r="CD33" s="407"/>
      <c r="CE33" s="407"/>
      <c r="CF33" s="407"/>
      <c r="CG33" s="407"/>
      <c r="CH33" s="407"/>
      <c r="CI33" s="407"/>
      <c r="CJ33" s="407"/>
      <c r="CK33" s="407"/>
      <c r="CL33" s="407"/>
      <c r="CM33" s="407"/>
      <c r="CN33" s="195"/>
      <c r="CO33" s="408" t="s">
        <v>189</v>
      </c>
      <c r="CP33" s="408"/>
      <c r="CQ33" s="407" t="s">
        <v>195</v>
      </c>
      <c r="CR33" s="407"/>
      <c r="CS33" s="407"/>
      <c r="CT33" s="407"/>
      <c r="CU33" s="407"/>
      <c r="CV33" s="407"/>
      <c r="CW33" s="407"/>
      <c r="CX33" s="407"/>
      <c r="CY33" s="407"/>
      <c r="CZ33" s="407"/>
      <c r="DA33" s="407"/>
      <c r="DB33" s="407"/>
      <c r="DC33" s="407"/>
      <c r="DD33" s="407"/>
      <c r="DE33" s="407"/>
      <c r="DF33" s="195"/>
      <c r="DG33" s="406" t="s">
        <v>196</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IF('各会計、関係団体の財政状況及び健全化判断比率'!B32="","",'各会計、関係団体の財政状況及び健全化判断比率'!B32)</f>
        <v>小水力発電事業特別会計</v>
      </c>
      <c r="BH34" s="403"/>
      <c r="BI34" s="403"/>
      <c r="BJ34" s="403"/>
      <c r="BK34" s="403"/>
      <c r="BL34" s="403"/>
      <c r="BM34" s="403"/>
      <c r="BN34" s="403"/>
      <c r="BO34" s="403"/>
      <c r="BP34" s="403"/>
      <c r="BQ34" s="403"/>
      <c r="BR34" s="403"/>
      <c r="BS34" s="403"/>
      <c r="BT34" s="403"/>
      <c r="BU34" s="403"/>
      <c r="BV34" s="193"/>
      <c r="BW34" s="404">
        <f>IF(BY34="","",MAX(C34:D43,U34:V43,AM34:AN43,BE34:BF43)+1)</f>
        <v>10</v>
      </c>
      <c r="BX34" s="404"/>
      <c r="BY34" s="403" t="str">
        <f>IF('各会計、関係団体の財政状況及び健全化判断比率'!B68="","",'各会計、関係団体の財政状況及び健全化判断比率'!B68)</f>
        <v>鹿足郡不燃物処理組合</v>
      </c>
      <c r="BZ34" s="403"/>
      <c r="CA34" s="403"/>
      <c r="CB34" s="403"/>
      <c r="CC34" s="403"/>
      <c r="CD34" s="403"/>
      <c r="CE34" s="403"/>
      <c r="CF34" s="403"/>
      <c r="CG34" s="403"/>
      <c r="CH34" s="403"/>
      <c r="CI34" s="403"/>
      <c r="CJ34" s="403"/>
      <c r="CK34" s="403"/>
      <c r="CL34" s="403"/>
      <c r="CM34" s="403"/>
      <c r="CN34" s="193"/>
      <c r="CO34" s="404">
        <f>IF(CQ34="","",MAX(C34:D43,U34:V43,AM34:AN43,BE34:BF43,BW34:BX43)+1)</f>
        <v>18</v>
      </c>
      <c r="CP34" s="404"/>
      <c r="CQ34" s="403" t="str">
        <f>IF('各会計、関係団体の財政状況及び健全化判断比率'!BS7="","",'各会計、関係団体の財政状況及び健全化判断比率'!BS7)</f>
        <v>(株)エポックかきのきむら</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興学資金基金特別会計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8</v>
      </c>
      <c r="BF35" s="404"/>
      <c r="BG35" s="403" t="str">
        <f>IF('各会計、関係団体の財政状況及び健全化判断比率'!B33="","",'各会計、関係団体の財政状況及び健全化判断比率'!B33)</f>
        <v>下水道事業特別会計</v>
      </c>
      <c r="BH35" s="403"/>
      <c r="BI35" s="403"/>
      <c r="BJ35" s="403"/>
      <c r="BK35" s="403"/>
      <c r="BL35" s="403"/>
      <c r="BM35" s="403"/>
      <c r="BN35" s="403"/>
      <c r="BO35" s="403"/>
      <c r="BP35" s="403"/>
      <c r="BQ35" s="403"/>
      <c r="BR35" s="403"/>
      <c r="BS35" s="403"/>
      <c r="BT35" s="403"/>
      <c r="BU35" s="403"/>
      <c r="BV35" s="193"/>
      <c r="BW35" s="404">
        <f t="shared" ref="BW35:BW43" si="2">IF(BY35="","",BW34+1)</f>
        <v>11</v>
      </c>
      <c r="BX35" s="404"/>
      <c r="BY35" s="403" t="str">
        <f>IF('各会計、関係団体の財政状況及び健全化判断比率'!B69="","",'各会計、関係団体の財政状況及び健全化判断比率'!B69)</f>
        <v>鹿足郡養護老人ホーム組合（普通）</v>
      </c>
      <c r="BZ35" s="403"/>
      <c r="CA35" s="403"/>
      <c r="CB35" s="403"/>
      <c r="CC35" s="403"/>
      <c r="CD35" s="403"/>
      <c r="CE35" s="403"/>
      <c r="CF35" s="403"/>
      <c r="CG35" s="403"/>
      <c r="CH35" s="403"/>
      <c r="CI35" s="403"/>
      <c r="CJ35" s="403"/>
      <c r="CK35" s="403"/>
      <c r="CL35" s="403"/>
      <c r="CM35" s="403"/>
      <c r="CN35" s="193"/>
      <c r="CO35" s="404">
        <f t="shared" ref="CO35:CO43" si="3">IF(CQ35="","",CO34+1)</f>
        <v>19</v>
      </c>
      <c r="CP35" s="404"/>
      <c r="CQ35" s="403" t="str">
        <f>IF('各会計、関係団体の財政状況及び健全化判断比率'!BS8="","",'各会計、関係団体の財政状況及び健全化判断比率'!BS8)</f>
        <v>(株)サンエム</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後期高齢者医療保険事業特別会計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9</v>
      </c>
      <c r="BF36" s="404"/>
      <c r="BG36" s="403" t="str">
        <f>IF('各会計、関係団体の財政状況及び健全化判断比率'!B34="","",'各会計、関係団体の財政状況及び健全化判断比率'!B34)</f>
        <v>農業集落排水事業特別会計</v>
      </c>
      <c r="BH36" s="403"/>
      <c r="BI36" s="403"/>
      <c r="BJ36" s="403"/>
      <c r="BK36" s="403"/>
      <c r="BL36" s="403"/>
      <c r="BM36" s="403"/>
      <c r="BN36" s="403"/>
      <c r="BO36" s="403"/>
      <c r="BP36" s="403"/>
      <c r="BQ36" s="403"/>
      <c r="BR36" s="403"/>
      <c r="BS36" s="403"/>
      <c r="BT36" s="403"/>
      <c r="BU36" s="403"/>
      <c r="BV36" s="193"/>
      <c r="BW36" s="404">
        <f t="shared" si="2"/>
        <v>12</v>
      </c>
      <c r="BX36" s="404"/>
      <c r="BY36" s="403" t="str">
        <f>IF('各会計、関係団体の財政状況及び健全化判断比率'!B70="","",'各会計、関係団体の財政状況及び健全化判断比率'!B70)</f>
        <v>鹿足郡養護老人ホーム組合（介護）</v>
      </c>
      <c r="BZ36" s="403"/>
      <c r="CA36" s="403"/>
      <c r="CB36" s="403"/>
      <c r="CC36" s="403"/>
      <c r="CD36" s="403"/>
      <c r="CE36" s="403"/>
      <c r="CF36" s="403"/>
      <c r="CG36" s="403"/>
      <c r="CH36" s="403"/>
      <c r="CI36" s="403"/>
      <c r="CJ36" s="403"/>
      <c r="CK36" s="403"/>
      <c r="CL36" s="403"/>
      <c r="CM36" s="403"/>
      <c r="CN36" s="193"/>
      <c r="CO36" s="404">
        <f t="shared" si="3"/>
        <v>20</v>
      </c>
      <c r="CP36" s="404"/>
      <c r="CQ36" s="403" t="str">
        <f>IF('各会計、関係団体の財政状況及び健全化判断比率'!BS9="","",'各会計、関係団体の財政状況及び健全化判断比率'!BS9)</f>
        <v>(社)吉賀町農業公社</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13</v>
      </c>
      <c r="BX37" s="404"/>
      <c r="BY37" s="403" t="str">
        <f>IF('各会計、関係団体の財政状況及び健全化判断比率'!B71="","",'各会計、関係団体の財政状況及び健全化判断比率'!B71)</f>
        <v>鹿足郡事務組合</v>
      </c>
      <c r="BZ37" s="403"/>
      <c r="CA37" s="403"/>
      <c r="CB37" s="403"/>
      <c r="CC37" s="403"/>
      <c r="CD37" s="403"/>
      <c r="CE37" s="403"/>
      <c r="CF37" s="403"/>
      <c r="CG37" s="403"/>
      <c r="CH37" s="403"/>
      <c r="CI37" s="403"/>
      <c r="CJ37" s="403"/>
      <c r="CK37" s="403"/>
      <c r="CL37" s="403"/>
      <c r="CM37" s="403"/>
      <c r="CN37" s="193"/>
      <c r="CO37" s="404">
        <f t="shared" si="3"/>
        <v>21</v>
      </c>
      <c r="CP37" s="404"/>
      <c r="CQ37" s="403" t="str">
        <f>IF('各会計、関係団体の財政状況及び健全化判断比率'!BS10="","",'各会計、関係団体の財政状況及び健全化判断比率'!BS10)</f>
        <v>吉賀町土地開発公社</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14</v>
      </c>
      <c r="BX38" s="404"/>
      <c r="BY38" s="403" t="str">
        <f>IF('各会計、関係団体の財政状況及び健全化判断比率'!B72="","",'各会計、関係団体の財政状況及び健全化判断比率'!B72)</f>
        <v>益田地区広域市町村圏事務組合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15</v>
      </c>
      <c r="BX39" s="404"/>
      <c r="BY39" s="403" t="str">
        <f>IF('各会計、関係団体の財政状況及び健全化判断比率'!B73="","",'各会計、関係団体の財政状況及び健全化判断比率'!B73)</f>
        <v>島根県市町村総合事務組合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16</v>
      </c>
      <c r="BX40" s="404"/>
      <c r="BY40" s="403" t="str">
        <f>IF('各会計、関係団体の財政状況及び健全化判断比率'!B74="","",'各会計、関係団体の財政状況及び健全化判断比率'!B74)</f>
        <v>後期高齢者医療広域連合（普通）</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17</v>
      </c>
      <c r="BX41" s="404"/>
      <c r="BY41" s="403" t="str">
        <f>IF('各会計、関係団体の財政状況及び健全化判断比率'!B75="","",'各会計、関係団体の財政状況及び健全化判断比率'!B75)</f>
        <v>後期高齢者医療広域連合（後期高齢）</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liTUTkXvqEyRdOM4ZB08Vz7kJcUU/O73Z2aZt2B8yejYN2nxy+ysVLHsswXXqGekmW7gr1b1scqA9jFkdV3fWw==" saltValue="gKP/JbJE8s7HxsSb2RFWU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10" zoomScale="69" zoomScaleNormal="69"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541</v>
      </c>
      <c r="G33" s="29" t="s">
        <v>542</v>
      </c>
      <c r="H33" s="29" t="s">
        <v>543</v>
      </c>
      <c r="I33" s="29" t="s">
        <v>544</v>
      </c>
      <c r="J33" s="30" t="s">
        <v>545</v>
      </c>
      <c r="K33" s="22"/>
      <c r="L33" s="22"/>
      <c r="M33" s="22"/>
      <c r="N33" s="22"/>
      <c r="O33" s="22"/>
      <c r="P33" s="22"/>
    </row>
    <row r="34" spans="1:16" ht="39" customHeight="1" x14ac:dyDescent="0.15">
      <c r="A34" s="22"/>
      <c r="B34" s="31"/>
      <c r="C34" s="1224" t="s">
        <v>546</v>
      </c>
      <c r="D34" s="1224"/>
      <c r="E34" s="1225"/>
      <c r="F34" s="32" t="s">
        <v>498</v>
      </c>
      <c r="G34" s="33" t="s">
        <v>498</v>
      </c>
      <c r="H34" s="33" t="s">
        <v>498</v>
      </c>
      <c r="I34" s="33" t="s">
        <v>498</v>
      </c>
      <c r="J34" s="34">
        <v>3</v>
      </c>
      <c r="K34" s="22"/>
      <c r="L34" s="22"/>
      <c r="M34" s="22"/>
      <c r="N34" s="22"/>
      <c r="O34" s="22"/>
      <c r="P34" s="22"/>
    </row>
    <row r="35" spans="1:16" ht="39" customHeight="1" x14ac:dyDescent="0.15">
      <c r="A35" s="22"/>
      <c r="B35" s="35"/>
      <c r="C35" s="1218" t="s">
        <v>547</v>
      </c>
      <c r="D35" s="1219"/>
      <c r="E35" s="1220"/>
      <c r="F35" s="36">
        <v>8.07</v>
      </c>
      <c r="G35" s="37">
        <v>6.06</v>
      </c>
      <c r="H35" s="37">
        <v>4.62</v>
      </c>
      <c r="I35" s="37">
        <v>5.87</v>
      </c>
      <c r="J35" s="38">
        <v>2.98</v>
      </c>
      <c r="K35" s="22"/>
      <c r="L35" s="22"/>
      <c r="M35" s="22"/>
      <c r="N35" s="22"/>
      <c r="O35" s="22"/>
      <c r="P35" s="22"/>
    </row>
    <row r="36" spans="1:16" ht="39" customHeight="1" x14ac:dyDescent="0.15">
      <c r="A36" s="22"/>
      <c r="B36" s="35"/>
      <c r="C36" s="1218" t="s">
        <v>548</v>
      </c>
      <c r="D36" s="1219"/>
      <c r="E36" s="1220"/>
      <c r="F36" s="36">
        <v>0.37</v>
      </c>
      <c r="G36" s="37">
        <v>0.32</v>
      </c>
      <c r="H36" s="37">
        <v>0</v>
      </c>
      <c r="I36" s="37">
        <v>0.01</v>
      </c>
      <c r="J36" s="38">
        <v>0.76</v>
      </c>
      <c r="K36" s="22"/>
      <c r="L36" s="22"/>
      <c r="M36" s="22"/>
      <c r="N36" s="22"/>
      <c r="O36" s="22"/>
      <c r="P36" s="22"/>
    </row>
    <row r="37" spans="1:16" ht="39" customHeight="1" x14ac:dyDescent="0.15">
      <c r="A37" s="22"/>
      <c r="B37" s="35"/>
      <c r="C37" s="1218" t="s">
        <v>549</v>
      </c>
      <c r="D37" s="1219"/>
      <c r="E37" s="1220"/>
      <c r="F37" s="36">
        <v>0.03</v>
      </c>
      <c r="G37" s="37">
        <v>0.01</v>
      </c>
      <c r="H37" s="37">
        <v>0.02</v>
      </c>
      <c r="I37" s="37">
        <v>0.03</v>
      </c>
      <c r="J37" s="38">
        <v>0.52</v>
      </c>
      <c r="K37" s="22"/>
      <c r="L37" s="22"/>
      <c r="M37" s="22"/>
      <c r="N37" s="22"/>
      <c r="O37" s="22"/>
      <c r="P37" s="22"/>
    </row>
    <row r="38" spans="1:16" ht="39" customHeight="1" x14ac:dyDescent="0.15">
      <c r="A38" s="22"/>
      <c r="B38" s="35"/>
      <c r="C38" s="1218" t="s">
        <v>550</v>
      </c>
      <c r="D38" s="1219"/>
      <c r="E38" s="1220"/>
      <c r="F38" s="36">
        <v>0.02</v>
      </c>
      <c r="G38" s="37">
        <v>0.02</v>
      </c>
      <c r="H38" s="37">
        <v>0.02</v>
      </c>
      <c r="I38" s="37">
        <v>0.02</v>
      </c>
      <c r="J38" s="38">
        <v>0.02</v>
      </c>
      <c r="K38" s="22"/>
      <c r="L38" s="22"/>
      <c r="M38" s="22"/>
      <c r="N38" s="22"/>
      <c r="O38" s="22"/>
      <c r="P38" s="22"/>
    </row>
    <row r="39" spans="1:16" ht="39" customHeight="1" x14ac:dyDescent="0.15">
      <c r="A39" s="22"/>
      <c r="B39" s="35"/>
      <c r="C39" s="1218" t="s">
        <v>551</v>
      </c>
      <c r="D39" s="1219"/>
      <c r="E39" s="1220"/>
      <c r="F39" s="36">
        <v>0.01</v>
      </c>
      <c r="G39" s="37">
        <v>0.01</v>
      </c>
      <c r="H39" s="37">
        <v>0.01</v>
      </c>
      <c r="I39" s="37">
        <v>0.01</v>
      </c>
      <c r="J39" s="38">
        <v>0.01</v>
      </c>
      <c r="K39" s="22"/>
      <c r="L39" s="22"/>
      <c r="M39" s="22"/>
      <c r="N39" s="22"/>
      <c r="O39" s="22"/>
      <c r="P39" s="22"/>
    </row>
    <row r="40" spans="1:16" ht="39" customHeight="1" x14ac:dyDescent="0.15">
      <c r="A40" s="22"/>
      <c r="B40" s="35"/>
      <c r="C40" s="1218" t="s">
        <v>552</v>
      </c>
      <c r="D40" s="1219"/>
      <c r="E40" s="1220"/>
      <c r="F40" s="36">
        <v>0.01</v>
      </c>
      <c r="G40" s="37">
        <v>0.01</v>
      </c>
      <c r="H40" s="37" t="s">
        <v>553</v>
      </c>
      <c r="I40" s="37">
        <v>0</v>
      </c>
      <c r="J40" s="38">
        <v>0.01</v>
      </c>
      <c r="K40" s="22"/>
      <c r="L40" s="22"/>
      <c r="M40" s="22"/>
      <c r="N40" s="22"/>
      <c r="O40" s="22"/>
      <c r="P40" s="22"/>
    </row>
    <row r="41" spans="1:16" ht="39" customHeight="1" x14ac:dyDescent="0.15">
      <c r="A41" s="22"/>
      <c r="B41" s="35"/>
      <c r="C41" s="1218" t="s">
        <v>554</v>
      </c>
      <c r="D41" s="1219"/>
      <c r="E41" s="1220"/>
      <c r="F41" s="36">
        <v>0.01</v>
      </c>
      <c r="G41" s="37">
        <v>0.01</v>
      </c>
      <c r="H41" s="37">
        <v>0.01</v>
      </c>
      <c r="I41" s="37">
        <v>0.13</v>
      </c>
      <c r="J41" s="38">
        <v>0</v>
      </c>
      <c r="K41" s="22"/>
      <c r="L41" s="22"/>
      <c r="M41" s="22"/>
      <c r="N41" s="22"/>
      <c r="O41" s="22"/>
      <c r="P41" s="22"/>
    </row>
    <row r="42" spans="1:16" ht="39" customHeight="1" x14ac:dyDescent="0.15">
      <c r="A42" s="22"/>
      <c r="B42" s="39"/>
      <c r="C42" s="1218" t="s">
        <v>555</v>
      </c>
      <c r="D42" s="1219"/>
      <c r="E42" s="1220"/>
      <c r="F42" s="36" t="s">
        <v>498</v>
      </c>
      <c r="G42" s="37" t="s">
        <v>498</v>
      </c>
      <c r="H42" s="37" t="s">
        <v>498</v>
      </c>
      <c r="I42" s="37" t="s">
        <v>498</v>
      </c>
      <c r="J42" s="38" t="s">
        <v>498</v>
      </c>
      <c r="K42" s="22"/>
      <c r="L42" s="22"/>
      <c r="M42" s="22"/>
      <c r="N42" s="22"/>
      <c r="O42" s="22"/>
      <c r="P42" s="22"/>
    </row>
    <row r="43" spans="1:16" ht="39" customHeight="1" thickBot="1" x14ac:dyDescent="0.2">
      <c r="A43" s="22"/>
      <c r="B43" s="40"/>
      <c r="C43" s="1221" t="s">
        <v>556</v>
      </c>
      <c r="D43" s="1222"/>
      <c r="E43" s="1223"/>
      <c r="F43" s="41">
        <v>0.02</v>
      </c>
      <c r="G43" s="42">
        <v>0.02</v>
      </c>
      <c r="H43" s="42">
        <v>0.1</v>
      </c>
      <c r="I43" s="42">
        <v>0.74</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DLBCfyZxHL0ric7I6+Jpr6iWFQH0N+TL7LL758y12JtbJac0mjXSvGbkA1impaFXUa21AY5z5L7mW9nrZvmtQ==" saltValue="0Xqb6YVvFbKUpV/30LsB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34" zoomScale="75" zoomScaleNormal="75" zoomScaleSheetLayoutView="55" workbookViewId="0">
      <selection activeCell="E56" sqref="E5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883</v>
      </c>
      <c r="L45" s="60">
        <v>848</v>
      </c>
      <c r="M45" s="60">
        <v>738</v>
      </c>
      <c r="N45" s="60">
        <v>716</v>
      </c>
      <c r="O45" s="61">
        <v>690</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498</v>
      </c>
      <c r="L46" s="64" t="s">
        <v>498</v>
      </c>
      <c r="M46" s="64" t="s">
        <v>498</v>
      </c>
      <c r="N46" s="64" t="s">
        <v>498</v>
      </c>
      <c r="O46" s="65" t="s">
        <v>498</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498</v>
      </c>
      <c r="L47" s="64" t="s">
        <v>498</v>
      </c>
      <c r="M47" s="64" t="s">
        <v>498</v>
      </c>
      <c r="N47" s="64" t="s">
        <v>498</v>
      </c>
      <c r="O47" s="65" t="s">
        <v>498</v>
      </c>
      <c r="P47" s="48"/>
      <c r="Q47" s="48"/>
      <c r="R47" s="48"/>
      <c r="S47" s="48"/>
      <c r="T47" s="48"/>
      <c r="U47" s="48"/>
    </row>
    <row r="48" spans="1:21" ht="30.75" customHeight="1" x14ac:dyDescent="0.15">
      <c r="A48" s="48"/>
      <c r="B48" s="1236"/>
      <c r="C48" s="1237"/>
      <c r="D48" s="62"/>
      <c r="E48" s="1228" t="s">
        <v>15</v>
      </c>
      <c r="F48" s="1228"/>
      <c r="G48" s="1228"/>
      <c r="H48" s="1228"/>
      <c r="I48" s="1228"/>
      <c r="J48" s="1229"/>
      <c r="K48" s="63">
        <v>189</v>
      </c>
      <c r="L48" s="64">
        <v>185</v>
      </c>
      <c r="M48" s="64">
        <v>168</v>
      </c>
      <c r="N48" s="64">
        <v>206</v>
      </c>
      <c r="O48" s="65">
        <v>241</v>
      </c>
      <c r="P48" s="48"/>
      <c r="Q48" s="48"/>
      <c r="R48" s="48"/>
      <c r="S48" s="48"/>
      <c r="T48" s="48"/>
      <c r="U48" s="48"/>
    </row>
    <row r="49" spans="1:21" ht="30.75" customHeight="1" x14ac:dyDescent="0.15">
      <c r="A49" s="48"/>
      <c r="B49" s="1236"/>
      <c r="C49" s="1237"/>
      <c r="D49" s="62"/>
      <c r="E49" s="1228" t="s">
        <v>16</v>
      </c>
      <c r="F49" s="1228"/>
      <c r="G49" s="1228"/>
      <c r="H49" s="1228"/>
      <c r="I49" s="1228"/>
      <c r="J49" s="1229"/>
      <c r="K49" s="63">
        <v>78</v>
      </c>
      <c r="L49" s="64">
        <v>61</v>
      </c>
      <c r="M49" s="64">
        <v>63</v>
      </c>
      <c r="N49" s="64">
        <v>56</v>
      </c>
      <c r="O49" s="65">
        <v>60</v>
      </c>
      <c r="P49" s="48"/>
      <c r="Q49" s="48"/>
      <c r="R49" s="48"/>
      <c r="S49" s="48"/>
      <c r="T49" s="48"/>
      <c r="U49" s="48"/>
    </row>
    <row r="50" spans="1:21" ht="30.75" customHeight="1" x14ac:dyDescent="0.15">
      <c r="A50" s="48"/>
      <c r="B50" s="1236"/>
      <c r="C50" s="1237"/>
      <c r="D50" s="62"/>
      <c r="E50" s="1228" t="s">
        <v>17</v>
      </c>
      <c r="F50" s="1228"/>
      <c r="G50" s="1228"/>
      <c r="H50" s="1228"/>
      <c r="I50" s="1228"/>
      <c r="J50" s="1229"/>
      <c r="K50" s="63">
        <v>1</v>
      </c>
      <c r="L50" s="64">
        <v>1</v>
      </c>
      <c r="M50" s="64">
        <v>1</v>
      </c>
      <c r="N50" s="64">
        <v>1</v>
      </c>
      <c r="O50" s="65">
        <v>1</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498</v>
      </c>
      <c r="L51" s="64">
        <v>0</v>
      </c>
      <c r="M51" s="64">
        <v>0</v>
      </c>
      <c r="N51" s="64">
        <v>0</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906</v>
      </c>
      <c r="L52" s="64">
        <v>910</v>
      </c>
      <c r="M52" s="64">
        <v>809</v>
      </c>
      <c r="N52" s="64">
        <v>801</v>
      </c>
      <c r="O52" s="65">
        <v>836</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245</v>
      </c>
      <c r="L53" s="69">
        <v>185</v>
      </c>
      <c r="M53" s="69">
        <v>161</v>
      </c>
      <c r="N53" s="69">
        <v>178</v>
      </c>
      <c r="O53" s="70">
        <v>156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esFtRNzcgbcyOubrYeNO0JVLfbiCXk9FQMIH+rfCvWejM8o/dOj8yIa2VAtZ54EJprTpPoq4oJaNmZkReELdwQ==" saltValue="U0YjJqCNHA/QeFoPXqvhx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28"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541</v>
      </c>
      <c r="J40" s="79" t="s">
        <v>542</v>
      </c>
      <c r="K40" s="79" t="s">
        <v>543</v>
      </c>
      <c r="L40" s="79" t="s">
        <v>544</v>
      </c>
      <c r="M40" s="80" t="s">
        <v>545</v>
      </c>
    </row>
    <row r="41" spans="2:13" ht="27.75" customHeight="1" x14ac:dyDescent="0.15">
      <c r="B41" s="1254" t="s">
        <v>24</v>
      </c>
      <c r="C41" s="1255"/>
      <c r="D41" s="81"/>
      <c r="E41" s="1256" t="s">
        <v>25</v>
      </c>
      <c r="F41" s="1256"/>
      <c r="G41" s="1256"/>
      <c r="H41" s="1257"/>
      <c r="I41" s="82">
        <v>6774</v>
      </c>
      <c r="J41" s="83">
        <v>6605</v>
      </c>
      <c r="K41" s="83">
        <v>7165</v>
      </c>
      <c r="L41" s="83">
        <v>7623</v>
      </c>
      <c r="M41" s="84">
        <v>7781</v>
      </c>
    </row>
    <row r="42" spans="2:13" ht="27.75" customHeight="1" x14ac:dyDescent="0.15">
      <c r="B42" s="1244"/>
      <c r="C42" s="1245"/>
      <c r="D42" s="85"/>
      <c r="E42" s="1248" t="s">
        <v>26</v>
      </c>
      <c r="F42" s="1248"/>
      <c r="G42" s="1248"/>
      <c r="H42" s="1249"/>
      <c r="I42" s="86">
        <v>5</v>
      </c>
      <c r="J42" s="87">
        <v>4</v>
      </c>
      <c r="K42" s="87">
        <v>4</v>
      </c>
      <c r="L42" s="87">
        <v>3</v>
      </c>
      <c r="M42" s="88">
        <v>2</v>
      </c>
    </row>
    <row r="43" spans="2:13" ht="27.75" customHeight="1" x14ac:dyDescent="0.15">
      <c r="B43" s="1244"/>
      <c r="C43" s="1245"/>
      <c r="D43" s="85"/>
      <c r="E43" s="1248" t="s">
        <v>27</v>
      </c>
      <c r="F43" s="1248"/>
      <c r="G43" s="1248"/>
      <c r="H43" s="1249"/>
      <c r="I43" s="86">
        <v>3260</v>
      </c>
      <c r="J43" s="87">
        <v>3509</v>
      </c>
      <c r="K43" s="87">
        <v>3493</v>
      </c>
      <c r="L43" s="87">
        <v>3438</v>
      </c>
      <c r="M43" s="88">
        <v>3281</v>
      </c>
    </row>
    <row r="44" spans="2:13" ht="27.75" customHeight="1" x14ac:dyDescent="0.15">
      <c r="B44" s="1244"/>
      <c r="C44" s="1245"/>
      <c r="D44" s="85"/>
      <c r="E44" s="1248" t="s">
        <v>28</v>
      </c>
      <c r="F44" s="1248"/>
      <c r="G44" s="1248"/>
      <c r="H44" s="1249"/>
      <c r="I44" s="86">
        <v>280</v>
      </c>
      <c r="J44" s="87">
        <v>222</v>
      </c>
      <c r="K44" s="87">
        <v>167</v>
      </c>
      <c r="L44" s="87">
        <v>117</v>
      </c>
      <c r="M44" s="88">
        <v>72</v>
      </c>
    </row>
    <row r="45" spans="2:13" ht="27.75" customHeight="1" x14ac:dyDescent="0.15">
      <c r="B45" s="1244"/>
      <c r="C45" s="1245"/>
      <c r="D45" s="85"/>
      <c r="E45" s="1248" t="s">
        <v>29</v>
      </c>
      <c r="F45" s="1248"/>
      <c r="G45" s="1248"/>
      <c r="H45" s="1249"/>
      <c r="I45" s="86">
        <v>1231</v>
      </c>
      <c r="J45" s="87">
        <v>1155</v>
      </c>
      <c r="K45" s="87">
        <v>1118</v>
      </c>
      <c r="L45" s="87">
        <v>1131</v>
      </c>
      <c r="M45" s="88">
        <v>1149</v>
      </c>
    </row>
    <row r="46" spans="2:13" ht="27.75" customHeight="1" x14ac:dyDescent="0.15">
      <c r="B46" s="1244"/>
      <c r="C46" s="1245"/>
      <c r="D46" s="89"/>
      <c r="E46" s="1248" t="s">
        <v>30</v>
      </c>
      <c r="F46" s="1248"/>
      <c r="G46" s="1248"/>
      <c r="H46" s="1249"/>
      <c r="I46" s="86" t="s">
        <v>498</v>
      </c>
      <c r="J46" s="87" t="s">
        <v>498</v>
      </c>
      <c r="K46" s="87" t="s">
        <v>498</v>
      </c>
      <c r="L46" s="87" t="s">
        <v>498</v>
      </c>
      <c r="M46" s="88" t="s">
        <v>498</v>
      </c>
    </row>
    <row r="47" spans="2:13" ht="27.75" customHeight="1" x14ac:dyDescent="0.15">
      <c r="B47" s="1244"/>
      <c r="C47" s="1245"/>
      <c r="D47" s="90"/>
      <c r="E47" s="1258" t="s">
        <v>31</v>
      </c>
      <c r="F47" s="1259"/>
      <c r="G47" s="1259"/>
      <c r="H47" s="1260"/>
      <c r="I47" s="86" t="s">
        <v>498</v>
      </c>
      <c r="J47" s="87" t="s">
        <v>498</v>
      </c>
      <c r="K47" s="87" t="s">
        <v>498</v>
      </c>
      <c r="L47" s="87" t="s">
        <v>498</v>
      </c>
      <c r="M47" s="88" t="s">
        <v>498</v>
      </c>
    </row>
    <row r="48" spans="2:13" ht="27.75" customHeight="1" x14ac:dyDescent="0.15">
      <c r="B48" s="1244"/>
      <c r="C48" s="1245"/>
      <c r="D48" s="85"/>
      <c r="E48" s="1248" t="s">
        <v>32</v>
      </c>
      <c r="F48" s="1248"/>
      <c r="G48" s="1248"/>
      <c r="H48" s="1249"/>
      <c r="I48" s="86" t="s">
        <v>498</v>
      </c>
      <c r="J48" s="87" t="s">
        <v>498</v>
      </c>
      <c r="K48" s="87" t="s">
        <v>498</v>
      </c>
      <c r="L48" s="87" t="s">
        <v>498</v>
      </c>
      <c r="M48" s="88" t="s">
        <v>498</v>
      </c>
    </row>
    <row r="49" spans="2:13" ht="27.75" customHeight="1" x14ac:dyDescent="0.15">
      <c r="B49" s="1246"/>
      <c r="C49" s="1247"/>
      <c r="D49" s="85"/>
      <c r="E49" s="1248" t="s">
        <v>33</v>
      </c>
      <c r="F49" s="1248"/>
      <c r="G49" s="1248"/>
      <c r="H49" s="1249"/>
      <c r="I49" s="86" t="s">
        <v>498</v>
      </c>
      <c r="J49" s="87" t="s">
        <v>498</v>
      </c>
      <c r="K49" s="87" t="s">
        <v>498</v>
      </c>
      <c r="L49" s="87" t="s">
        <v>498</v>
      </c>
      <c r="M49" s="88" t="s">
        <v>498</v>
      </c>
    </row>
    <row r="50" spans="2:13" ht="27.75" customHeight="1" x14ac:dyDescent="0.15">
      <c r="B50" s="1242" t="s">
        <v>34</v>
      </c>
      <c r="C50" s="1243"/>
      <c r="D50" s="91"/>
      <c r="E50" s="1248" t="s">
        <v>35</v>
      </c>
      <c r="F50" s="1248"/>
      <c r="G50" s="1248"/>
      <c r="H50" s="1249"/>
      <c r="I50" s="86">
        <v>2952</v>
      </c>
      <c r="J50" s="87">
        <v>2664</v>
      </c>
      <c r="K50" s="87">
        <v>2637</v>
      </c>
      <c r="L50" s="87">
        <v>2635</v>
      </c>
      <c r="M50" s="88">
        <v>2547</v>
      </c>
    </row>
    <row r="51" spans="2:13" ht="27.75" customHeight="1" x14ac:dyDescent="0.15">
      <c r="B51" s="1244"/>
      <c r="C51" s="1245"/>
      <c r="D51" s="85"/>
      <c r="E51" s="1248" t="s">
        <v>36</v>
      </c>
      <c r="F51" s="1248"/>
      <c r="G51" s="1248"/>
      <c r="H51" s="1249"/>
      <c r="I51" s="86">
        <v>483</v>
      </c>
      <c r="J51" s="87">
        <v>502</v>
      </c>
      <c r="K51" s="87">
        <v>505</v>
      </c>
      <c r="L51" s="87">
        <v>506</v>
      </c>
      <c r="M51" s="88">
        <v>440</v>
      </c>
    </row>
    <row r="52" spans="2:13" ht="27.75" customHeight="1" x14ac:dyDescent="0.15">
      <c r="B52" s="1246"/>
      <c r="C52" s="1247"/>
      <c r="D52" s="85"/>
      <c r="E52" s="1248" t="s">
        <v>37</v>
      </c>
      <c r="F52" s="1248"/>
      <c r="G52" s="1248"/>
      <c r="H52" s="1249"/>
      <c r="I52" s="86">
        <v>7429</v>
      </c>
      <c r="J52" s="87">
        <v>7514</v>
      </c>
      <c r="K52" s="87">
        <v>7950</v>
      </c>
      <c r="L52" s="87">
        <v>8087</v>
      </c>
      <c r="M52" s="88">
        <v>8052</v>
      </c>
    </row>
    <row r="53" spans="2:13" ht="27.75" customHeight="1" thickBot="1" x14ac:dyDescent="0.2">
      <c r="B53" s="1250" t="s">
        <v>38</v>
      </c>
      <c r="C53" s="1251"/>
      <c r="D53" s="92"/>
      <c r="E53" s="1252" t="s">
        <v>39</v>
      </c>
      <c r="F53" s="1252"/>
      <c r="G53" s="1252"/>
      <c r="H53" s="1253"/>
      <c r="I53" s="93">
        <v>686</v>
      </c>
      <c r="J53" s="94">
        <v>816</v>
      </c>
      <c r="K53" s="94">
        <v>854</v>
      </c>
      <c r="L53" s="94">
        <v>1083</v>
      </c>
      <c r="M53" s="95">
        <v>1246</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3gTF3DlgQ1or38PvXxZLi4E2/kcd93e2n1AoLrP0BIClA5M2jD2SMtoEWXom4+pXzfS7S2xiGRSOB7hzHdQkSw==" saltValue="b9YfUHUnISsB7bZkm9Ozs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49" zoomScale="70" zoomScaleNormal="70" zoomScaleSheetLayoutView="100" workbookViewId="0">
      <selection activeCell="F58" sqref="F58:F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543</v>
      </c>
      <c r="G54" s="104" t="s">
        <v>544</v>
      </c>
      <c r="H54" s="105" t="s">
        <v>545</v>
      </c>
    </row>
    <row r="55" spans="2:8" ht="52.5" customHeight="1" x14ac:dyDescent="0.15">
      <c r="B55" s="106"/>
      <c r="C55" s="1269" t="s">
        <v>42</v>
      </c>
      <c r="D55" s="1269"/>
      <c r="E55" s="1270"/>
      <c r="F55" s="107">
        <v>1265</v>
      </c>
      <c r="G55" s="107">
        <v>1266</v>
      </c>
      <c r="H55" s="108">
        <v>1268</v>
      </c>
    </row>
    <row r="56" spans="2:8" ht="52.5" customHeight="1" x14ac:dyDescent="0.15">
      <c r="B56" s="109"/>
      <c r="C56" s="1271" t="s">
        <v>43</v>
      </c>
      <c r="D56" s="1271"/>
      <c r="E56" s="1272"/>
      <c r="F56" s="110">
        <v>509</v>
      </c>
      <c r="G56" s="110">
        <v>509</v>
      </c>
      <c r="H56" s="111">
        <v>509</v>
      </c>
    </row>
    <row r="57" spans="2:8" ht="53.25" customHeight="1" x14ac:dyDescent="0.15">
      <c r="B57" s="109"/>
      <c r="C57" s="1273" t="s">
        <v>44</v>
      </c>
      <c r="D57" s="1273"/>
      <c r="E57" s="1274"/>
      <c r="F57" s="112">
        <v>1668</v>
      </c>
      <c r="G57" s="112">
        <v>1709</v>
      </c>
      <c r="H57" s="113">
        <v>1540</v>
      </c>
    </row>
    <row r="58" spans="2:8" ht="45.75" customHeight="1" x14ac:dyDescent="0.15">
      <c r="B58" s="114"/>
      <c r="C58" s="1261" t="s">
        <v>557</v>
      </c>
      <c r="D58" s="1262"/>
      <c r="E58" s="1263"/>
      <c r="F58" s="115">
        <v>1052</v>
      </c>
      <c r="G58" s="115">
        <v>1090</v>
      </c>
      <c r="H58" s="116">
        <v>964</v>
      </c>
    </row>
    <row r="59" spans="2:8" ht="45.75" customHeight="1" x14ac:dyDescent="0.15">
      <c r="B59" s="114"/>
      <c r="C59" s="1261" t="s">
        <v>558</v>
      </c>
      <c r="D59" s="1262"/>
      <c r="E59" s="1263"/>
      <c r="F59" s="115">
        <v>286</v>
      </c>
      <c r="G59" s="115">
        <v>286</v>
      </c>
      <c r="H59" s="116">
        <v>286</v>
      </c>
    </row>
    <row r="60" spans="2:8" ht="45.75" customHeight="1" x14ac:dyDescent="0.15">
      <c r="B60" s="114"/>
      <c r="C60" s="1261" t="s">
        <v>559</v>
      </c>
      <c r="D60" s="1262"/>
      <c r="E60" s="1263"/>
      <c r="F60" s="115">
        <v>268</v>
      </c>
      <c r="G60" s="115">
        <v>268</v>
      </c>
      <c r="H60" s="116">
        <v>224</v>
      </c>
    </row>
    <row r="61" spans="2:8" ht="45.75" customHeight="1" x14ac:dyDescent="0.15">
      <c r="B61" s="114"/>
      <c r="C61" s="1261" t="s">
        <v>560</v>
      </c>
      <c r="D61" s="1262"/>
      <c r="E61" s="1263"/>
      <c r="F61" s="115">
        <v>50</v>
      </c>
      <c r="G61" s="115">
        <v>50</v>
      </c>
      <c r="H61" s="116">
        <v>50</v>
      </c>
    </row>
    <row r="62" spans="2:8" ht="45.75" customHeight="1" thickBot="1" x14ac:dyDescent="0.2">
      <c r="B62" s="117"/>
      <c r="C62" s="1264" t="s">
        <v>561</v>
      </c>
      <c r="D62" s="1265"/>
      <c r="E62" s="1266"/>
      <c r="F62" s="118">
        <v>11</v>
      </c>
      <c r="G62" s="118">
        <v>14</v>
      </c>
      <c r="H62" s="119">
        <v>15</v>
      </c>
    </row>
    <row r="63" spans="2:8" ht="52.5" customHeight="1" thickBot="1" x14ac:dyDescent="0.2">
      <c r="B63" s="120"/>
      <c r="C63" s="1267" t="s">
        <v>45</v>
      </c>
      <c r="D63" s="1267"/>
      <c r="E63" s="1268"/>
      <c r="F63" s="121">
        <v>3442</v>
      </c>
      <c r="G63" s="121">
        <v>3485</v>
      </c>
      <c r="H63" s="122">
        <v>3317</v>
      </c>
    </row>
    <row r="64" spans="2:8" ht="15" customHeight="1" x14ac:dyDescent="0.15"/>
    <row r="65" ht="0" hidden="1" customHeight="1" x14ac:dyDescent="0.15"/>
    <row r="66" ht="0" hidden="1" customHeight="1" x14ac:dyDescent="0.15"/>
  </sheetData>
  <sheetProtection algorithmName="SHA-512" hashValue="JWQvr6u8IzBIiJv/f6OS6dIp9iPHOV/HLjQCFshLQyv69UvCHl+Ps5z8wULAHb34eaplh33y9LXgCOmzwbthJA==" saltValue="Tqr9iQVXFfwS15MQns9j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J31" zoomScaleNormal="100" zoomScaleSheetLayoutView="55" workbookViewId="0">
      <selection activeCell="BA48" sqref="BA48"/>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577</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577</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580</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541</v>
      </c>
      <c r="BQ50" s="1280"/>
      <c r="BR50" s="1280"/>
      <c r="BS50" s="1280"/>
      <c r="BT50" s="1280"/>
      <c r="BU50" s="1280"/>
      <c r="BV50" s="1280"/>
      <c r="BW50" s="1280"/>
      <c r="BX50" s="1280" t="s">
        <v>542</v>
      </c>
      <c r="BY50" s="1280"/>
      <c r="BZ50" s="1280"/>
      <c r="CA50" s="1280"/>
      <c r="CB50" s="1280"/>
      <c r="CC50" s="1280"/>
      <c r="CD50" s="1280"/>
      <c r="CE50" s="1280"/>
      <c r="CF50" s="1280" t="s">
        <v>543</v>
      </c>
      <c r="CG50" s="1280"/>
      <c r="CH50" s="1280"/>
      <c r="CI50" s="1280"/>
      <c r="CJ50" s="1280"/>
      <c r="CK50" s="1280"/>
      <c r="CL50" s="1280"/>
      <c r="CM50" s="1280"/>
      <c r="CN50" s="1280" t="s">
        <v>544</v>
      </c>
      <c r="CO50" s="1280"/>
      <c r="CP50" s="1280"/>
      <c r="CQ50" s="1280"/>
      <c r="CR50" s="1280"/>
      <c r="CS50" s="1280"/>
      <c r="CT50" s="1280"/>
      <c r="CU50" s="1280"/>
      <c r="CV50" s="1280" t="s">
        <v>545</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581</v>
      </c>
      <c r="AO51" s="1278"/>
      <c r="AP51" s="1278"/>
      <c r="AQ51" s="1278"/>
      <c r="AR51" s="1278"/>
      <c r="AS51" s="1278"/>
      <c r="AT51" s="1278"/>
      <c r="AU51" s="1278"/>
      <c r="AV51" s="1278"/>
      <c r="AW51" s="1278"/>
      <c r="AX51" s="1278"/>
      <c r="AY51" s="1278"/>
      <c r="AZ51" s="1278"/>
      <c r="BA51" s="1278"/>
      <c r="BB51" s="1278" t="s">
        <v>582</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87"/>
      <c r="CO51" s="1275"/>
      <c r="CP51" s="1275"/>
      <c r="CQ51" s="1275"/>
      <c r="CR51" s="1275"/>
      <c r="CS51" s="1275"/>
      <c r="CT51" s="1275"/>
      <c r="CU51" s="1275"/>
      <c r="CV51" s="1287"/>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583</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87"/>
      <c r="CO53" s="1275"/>
      <c r="CP53" s="1275"/>
      <c r="CQ53" s="1275"/>
      <c r="CR53" s="1275"/>
      <c r="CS53" s="1275"/>
      <c r="CT53" s="1275"/>
      <c r="CU53" s="1275"/>
      <c r="CV53" s="1287"/>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584</v>
      </c>
      <c r="AO55" s="1280"/>
      <c r="AP55" s="1280"/>
      <c r="AQ55" s="1280"/>
      <c r="AR55" s="1280"/>
      <c r="AS55" s="1280"/>
      <c r="AT55" s="1280"/>
      <c r="AU55" s="1280"/>
      <c r="AV55" s="1280"/>
      <c r="AW55" s="1280"/>
      <c r="AX55" s="1280"/>
      <c r="AY55" s="1280"/>
      <c r="AZ55" s="1280"/>
      <c r="BA55" s="1280"/>
      <c r="BB55" s="1278" t="s">
        <v>582</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87"/>
      <c r="CO55" s="1275"/>
      <c r="CP55" s="1275"/>
      <c r="CQ55" s="1275"/>
      <c r="CR55" s="1275"/>
      <c r="CS55" s="1275"/>
      <c r="CT55" s="1275"/>
      <c r="CU55" s="1275"/>
      <c r="CV55" s="1287"/>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583</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87"/>
      <c r="CO57" s="1275"/>
      <c r="CP57" s="1275"/>
      <c r="CQ57" s="1275"/>
      <c r="CR57" s="1275"/>
      <c r="CS57" s="1275"/>
      <c r="CT57" s="1275"/>
      <c r="CU57" s="1275"/>
      <c r="CV57" s="1287"/>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585</v>
      </c>
    </row>
    <row r="64" spans="1:109" x14ac:dyDescent="0.15">
      <c r="B64" s="374"/>
      <c r="G64" s="381"/>
      <c r="I64" s="394"/>
      <c r="J64" s="394"/>
      <c r="K64" s="394"/>
      <c r="L64" s="394"/>
      <c r="M64" s="394"/>
      <c r="N64" s="395"/>
      <c r="AM64" s="381"/>
      <c r="AN64" s="381" t="s">
        <v>579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590</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580</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541</v>
      </c>
      <c r="BQ72" s="1280"/>
      <c r="BR72" s="1280"/>
      <c r="BS72" s="1280"/>
      <c r="BT72" s="1280"/>
      <c r="BU72" s="1280"/>
      <c r="BV72" s="1280"/>
      <c r="BW72" s="1280"/>
      <c r="BX72" s="1280" t="s">
        <v>542</v>
      </c>
      <c r="BY72" s="1280"/>
      <c r="BZ72" s="1280"/>
      <c r="CA72" s="1280"/>
      <c r="CB72" s="1280"/>
      <c r="CC72" s="1280"/>
      <c r="CD72" s="1280"/>
      <c r="CE72" s="1280"/>
      <c r="CF72" s="1280" t="s">
        <v>543</v>
      </c>
      <c r="CG72" s="1280"/>
      <c r="CH72" s="1280"/>
      <c r="CI72" s="1280"/>
      <c r="CJ72" s="1280"/>
      <c r="CK72" s="1280"/>
      <c r="CL72" s="1280"/>
      <c r="CM72" s="1280"/>
      <c r="CN72" s="1280" t="s">
        <v>544</v>
      </c>
      <c r="CO72" s="1280"/>
      <c r="CP72" s="1280"/>
      <c r="CQ72" s="1280"/>
      <c r="CR72" s="1280"/>
      <c r="CS72" s="1280"/>
      <c r="CT72" s="1280"/>
      <c r="CU72" s="1280"/>
      <c r="CV72" s="1280" t="s">
        <v>545</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581</v>
      </c>
      <c r="AO73" s="1278"/>
      <c r="AP73" s="1278"/>
      <c r="AQ73" s="1278"/>
      <c r="AR73" s="1278"/>
      <c r="AS73" s="1278"/>
      <c r="AT73" s="1278"/>
      <c r="AU73" s="1278"/>
      <c r="AV73" s="1278"/>
      <c r="AW73" s="1278"/>
      <c r="AX73" s="1278"/>
      <c r="AY73" s="1278"/>
      <c r="AZ73" s="1278"/>
      <c r="BA73" s="1278"/>
      <c r="BB73" s="1278" t="s">
        <v>582</v>
      </c>
      <c r="BC73" s="1278"/>
      <c r="BD73" s="1278"/>
      <c r="BE73" s="1278"/>
      <c r="BF73" s="1278"/>
      <c r="BG73" s="1278"/>
      <c r="BH73" s="1278"/>
      <c r="BI73" s="1278"/>
      <c r="BJ73" s="1278"/>
      <c r="BK73" s="1278"/>
      <c r="BL73" s="1278"/>
      <c r="BM73" s="1278"/>
      <c r="BN73" s="1278"/>
      <c r="BO73" s="1278"/>
      <c r="BP73" s="1275">
        <v>21.1</v>
      </c>
      <c r="BQ73" s="1275"/>
      <c r="BR73" s="1275"/>
      <c r="BS73" s="1275"/>
      <c r="BT73" s="1275"/>
      <c r="BU73" s="1275"/>
      <c r="BV73" s="1275"/>
      <c r="BW73" s="1275"/>
      <c r="BX73" s="1275">
        <v>26.2</v>
      </c>
      <c r="BY73" s="1275"/>
      <c r="BZ73" s="1275"/>
      <c r="CA73" s="1275"/>
      <c r="CB73" s="1275"/>
      <c r="CC73" s="1275"/>
      <c r="CD73" s="1275"/>
      <c r="CE73" s="1275"/>
      <c r="CF73" s="1275">
        <v>26.9</v>
      </c>
      <c r="CG73" s="1275"/>
      <c r="CH73" s="1275"/>
      <c r="CI73" s="1275"/>
      <c r="CJ73" s="1275"/>
      <c r="CK73" s="1275"/>
      <c r="CL73" s="1275"/>
      <c r="CM73" s="1275"/>
      <c r="CN73" s="1275">
        <v>35.299999999999997</v>
      </c>
      <c r="CO73" s="1275"/>
      <c r="CP73" s="1275"/>
      <c r="CQ73" s="1275"/>
      <c r="CR73" s="1275"/>
      <c r="CS73" s="1275"/>
      <c r="CT73" s="1275"/>
      <c r="CU73" s="1275"/>
      <c r="CV73" s="1275">
        <v>40.5</v>
      </c>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586</v>
      </c>
      <c r="BC75" s="1278"/>
      <c r="BD75" s="1278"/>
      <c r="BE75" s="1278"/>
      <c r="BF75" s="1278"/>
      <c r="BG75" s="1278"/>
      <c r="BH75" s="1278"/>
      <c r="BI75" s="1278"/>
      <c r="BJ75" s="1278"/>
      <c r="BK75" s="1278"/>
      <c r="BL75" s="1278"/>
      <c r="BM75" s="1278"/>
      <c r="BN75" s="1278"/>
      <c r="BO75" s="1278"/>
      <c r="BP75" s="1275">
        <v>8.8000000000000007</v>
      </c>
      <c r="BQ75" s="1275"/>
      <c r="BR75" s="1275"/>
      <c r="BS75" s="1275"/>
      <c r="BT75" s="1275"/>
      <c r="BU75" s="1275"/>
      <c r="BV75" s="1275"/>
      <c r="BW75" s="1275"/>
      <c r="BX75" s="1275">
        <v>7</v>
      </c>
      <c r="BY75" s="1275"/>
      <c r="BZ75" s="1275"/>
      <c r="CA75" s="1275"/>
      <c r="CB75" s="1275"/>
      <c r="CC75" s="1275"/>
      <c r="CD75" s="1275"/>
      <c r="CE75" s="1275"/>
      <c r="CF75" s="1275">
        <v>6.1</v>
      </c>
      <c r="CG75" s="1275"/>
      <c r="CH75" s="1275"/>
      <c r="CI75" s="1275"/>
      <c r="CJ75" s="1275"/>
      <c r="CK75" s="1275"/>
      <c r="CL75" s="1275"/>
      <c r="CM75" s="1275"/>
      <c r="CN75" s="1275">
        <v>5.5</v>
      </c>
      <c r="CO75" s="1275"/>
      <c r="CP75" s="1275"/>
      <c r="CQ75" s="1275"/>
      <c r="CR75" s="1275"/>
      <c r="CS75" s="1275"/>
      <c r="CT75" s="1275"/>
      <c r="CU75" s="1275"/>
      <c r="CV75" s="1275">
        <v>5.3</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587</v>
      </c>
      <c r="AO77" s="1280"/>
      <c r="AP77" s="1280"/>
      <c r="AQ77" s="1280"/>
      <c r="AR77" s="1280"/>
      <c r="AS77" s="1280"/>
      <c r="AT77" s="1280"/>
      <c r="AU77" s="1280"/>
      <c r="AV77" s="1280"/>
      <c r="AW77" s="1280"/>
      <c r="AX77" s="1280"/>
      <c r="AY77" s="1280"/>
      <c r="AZ77" s="1280"/>
      <c r="BA77" s="1280"/>
      <c r="BB77" s="1278" t="s">
        <v>582</v>
      </c>
      <c r="BC77" s="1278"/>
      <c r="BD77" s="1278"/>
      <c r="BE77" s="1278"/>
      <c r="BF77" s="1278"/>
      <c r="BG77" s="1278"/>
      <c r="BH77" s="1278"/>
      <c r="BI77" s="1278"/>
      <c r="BJ77" s="1278"/>
      <c r="BK77" s="1278"/>
      <c r="BL77" s="1278"/>
      <c r="BM77" s="1278"/>
      <c r="BN77" s="1278"/>
      <c r="BO77" s="1278"/>
      <c r="BP77" s="1275">
        <v>0</v>
      </c>
      <c r="BQ77" s="1275"/>
      <c r="BR77" s="1275"/>
      <c r="BS77" s="1275"/>
      <c r="BT77" s="1275"/>
      <c r="BU77" s="1275"/>
      <c r="BV77" s="1275"/>
      <c r="BW77" s="1275"/>
      <c r="BX77" s="1275">
        <v>0</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586</v>
      </c>
      <c r="BC79" s="1278"/>
      <c r="BD79" s="1278"/>
      <c r="BE79" s="1278"/>
      <c r="BF79" s="1278"/>
      <c r="BG79" s="1278"/>
      <c r="BH79" s="1278"/>
      <c r="BI79" s="1278"/>
      <c r="BJ79" s="1278"/>
      <c r="BK79" s="1278"/>
      <c r="BL79" s="1278"/>
      <c r="BM79" s="1278"/>
      <c r="BN79" s="1278"/>
      <c r="BO79" s="1278"/>
      <c r="BP79" s="1275">
        <v>9.8000000000000007</v>
      </c>
      <c r="BQ79" s="1275"/>
      <c r="BR79" s="1275"/>
      <c r="BS79" s="1275"/>
      <c r="BT79" s="1275"/>
      <c r="BU79" s="1275"/>
      <c r="BV79" s="1275"/>
      <c r="BW79" s="1275"/>
      <c r="BX79" s="1275">
        <v>9.1</v>
      </c>
      <c r="BY79" s="1275"/>
      <c r="BZ79" s="1275"/>
      <c r="CA79" s="1275"/>
      <c r="CB79" s="1275"/>
      <c r="CC79" s="1275"/>
      <c r="CD79" s="1275"/>
      <c r="CE79" s="1275"/>
      <c r="CF79" s="1275">
        <v>8.6</v>
      </c>
      <c r="CG79" s="1275"/>
      <c r="CH79" s="1275"/>
      <c r="CI79" s="1275"/>
      <c r="CJ79" s="1275"/>
      <c r="CK79" s="1275"/>
      <c r="CL79" s="1275"/>
      <c r="CM79" s="1275"/>
      <c r="CN79" s="1275">
        <v>7.3</v>
      </c>
      <c r="CO79" s="1275"/>
      <c r="CP79" s="1275"/>
      <c r="CQ79" s="1275"/>
      <c r="CR79" s="1275"/>
      <c r="CS79" s="1275"/>
      <c r="CT79" s="1275"/>
      <c r="CU79" s="1275"/>
      <c r="CV79" s="1275">
        <v>7.2</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cgrRYBTmh7DOaxmLOdEXQhKZqCL8tKnCcq/obIHUKUVoUXelYVizP450dgdHoqhJeDXwU94iTafKiBX5hEd1bw==" saltValue="/NRnik9XhNt3JGCwUVJJ/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T52"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S/1q6/9eARlvpKWO8UXHsI2Y0vKhX0qC1PTdyui4Hb9zd9SM7hVMCjAoo/DR9uxVNWNTys89aF99k4LGU64OQ==" saltValue="MXNqK9x91kgFEKPhZfKTw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66" zoomScaleNormal="66"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S/7W/UN7g6J8skhkuKHcm8qAdkh6JuMVY0JFnOk67hKmVhrzTqoTGE+czAJ3o3HUqjm+EPJ9QISci5Z5H0kWw==" saltValue="Q5ju85N5ameo/aIPblDHx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538</v>
      </c>
      <c r="G2" s="136"/>
      <c r="H2" s="137"/>
    </row>
    <row r="3" spans="1:8" x14ac:dyDescent="0.15">
      <c r="A3" s="133" t="s">
        <v>531</v>
      </c>
      <c r="B3" s="138"/>
      <c r="C3" s="139"/>
      <c r="D3" s="140">
        <v>83977</v>
      </c>
      <c r="E3" s="141"/>
      <c r="F3" s="142">
        <v>174587</v>
      </c>
      <c r="G3" s="143"/>
      <c r="H3" s="144"/>
    </row>
    <row r="4" spans="1:8" x14ac:dyDescent="0.15">
      <c r="A4" s="145"/>
      <c r="B4" s="146"/>
      <c r="C4" s="147"/>
      <c r="D4" s="148">
        <v>57263</v>
      </c>
      <c r="E4" s="149"/>
      <c r="F4" s="150">
        <v>79695</v>
      </c>
      <c r="G4" s="151"/>
      <c r="H4" s="152"/>
    </row>
    <row r="5" spans="1:8" x14ac:dyDescent="0.15">
      <c r="A5" s="133" t="s">
        <v>533</v>
      </c>
      <c r="B5" s="138"/>
      <c r="C5" s="139"/>
      <c r="D5" s="140">
        <v>195648</v>
      </c>
      <c r="E5" s="141"/>
      <c r="F5" s="142">
        <v>175675</v>
      </c>
      <c r="G5" s="143"/>
      <c r="H5" s="144"/>
    </row>
    <row r="6" spans="1:8" x14ac:dyDescent="0.15">
      <c r="A6" s="145"/>
      <c r="B6" s="146"/>
      <c r="C6" s="147"/>
      <c r="D6" s="148">
        <v>131212</v>
      </c>
      <c r="E6" s="149"/>
      <c r="F6" s="150">
        <v>87698</v>
      </c>
      <c r="G6" s="151"/>
      <c r="H6" s="152"/>
    </row>
    <row r="7" spans="1:8" x14ac:dyDescent="0.15">
      <c r="A7" s="133" t="s">
        <v>534</v>
      </c>
      <c r="B7" s="138"/>
      <c r="C7" s="139"/>
      <c r="D7" s="140">
        <v>257666</v>
      </c>
      <c r="E7" s="141"/>
      <c r="F7" s="142">
        <v>162193</v>
      </c>
      <c r="G7" s="143"/>
      <c r="H7" s="144"/>
    </row>
    <row r="8" spans="1:8" x14ac:dyDescent="0.15">
      <c r="A8" s="145"/>
      <c r="B8" s="146"/>
      <c r="C8" s="147"/>
      <c r="D8" s="148">
        <v>173025</v>
      </c>
      <c r="E8" s="149"/>
      <c r="F8" s="150">
        <v>79985</v>
      </c>
      <c r="G8" s="151"/>
      <c r="H8" s="152"/>
    </row>
    <row r="9" spans="1:8" x14ac:dyDescent="0.15">
      <c r="A9" s="133" t="s">
        <v>535</v>
      </c>
      <c r="B9" s="138"/>
      <c r="C9" s="139"/>
      <c r="D9" s="140">
        <v>201893</v>
      </c>
      <c r="E9" s="141"/>
      <c r="F9" s="142">
        <v>138651</v>
      </c>
      <c r="G9" s="143"/>
      <c r="H9" s="144"/>
    </row>
    <row r="10" spans="1:8" x14ac:dyDescent="0.15">
      <c r="A10" s="145"/>
      <c r="B10" s="146"/>
      <c r="C10" s="147"/>
      <c r="D10" s="148">
        <v>156378</v>
      </c>
      <c r="E10" s="149"/>
      <c r="F10" s="150">
        <v>71211</v>
      </c>
      <c r="G10" s="151"/>
      <c r="H10" s="152"/>
    </row>
    <row r="11" spans="1:8" x14ac:dyDescent="0.15">
      <c r="A11" s="133" t="s">
        <v>536</v>
      </c>
      <c r="B11" s="138"/>
      <c r="C11" s="139"/>
      <c r="D11" s="140">
        <v>181255</v>
      </c>
      <c r="E11" s="141"/>
      <c r="F11" s="142">
        <v>122882</v>
      </c>
      <c r="G11" s="143"/>
      <c r="H11" s="144"/>
    </row>
    <row r="12" spans="1:8" x14ac:dyDescent="0.15">
      <c r="A12" s="145"/>
      <c r="B12" s="146"/>
      <c r="C12" s="153"/>
      <c r="D12" s="148">
        <v>125034</v>
      </c>
      <c r="E12" s="149"/>
      <c r="F12" s="150">
        <v>65785</v>
      </c>
      <c r="G12" s="151"/>
      <c r="H12" s="152"/>
    </row>
    <row r="13" spans="1:8" x14ac:dyDescent="0.15">
      <c r="A13" s="133"/>
      <c r="B13" s="138"/>
      <c r="C13" s="154"/>
      <c r="D13" s="155">
        <v>184088</v>
      </c>
      <c r="E13" s="156"/>
      <c r="F13" s="157">
        <v>154798</v>
      </c>
      <c r="G13" s="158"/>
      <c r="H13" s="144"/>
    </row>
    <row r="14" spans="1:8" x14ac:dyDescent="0.15">
      <c r="A14" s="145"/>
      <c r="B14" s="146"/>
      <c r="C14" s="147"/>
      <c r="D14" s="148">
        <v>128582</v>
      </c>
      <c r="E14" s="149"/>
      <c r="F14" s="150">
        <v>76875</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8.08</v>
      </c>
      <c r="C19" s="159">
        <f>ROUND(VALUE(SUBSTITUTE(実質収支比率等に係る経年分析!G$48,"▲","-")),2)</f>
        <v>6.07</v>
      </c>
      <c r="D19" s="159">
        <f>ROUND(VALUE(SUBSTITUTE(実質収支比率等に係る経年分析!H$48,"▲","-")),2)</f>
        <v>4.62</v>
      </c>
      <c r="E19" s="159">
        <f>ROUND(VALUE(SUBSTITUTE(実質収支比率等に係る経年分析!I$48,"▲","-")),2)</f>
        <v>5.88</v>
      </c>
      <c r="F19" s="159">
        <f>ROUND(VALUE(SUBSTITUTE(実質収支比率等に係る経年分析!J$48,"▲","-")),2)</f>
        <v>2.98</v>
      </c>
    </row>
    <row r="20" spans="1:11" x14ac:dyDescent="0.15">
      <c r="A20" s="159" t="s">
        <v>49</v>
      </c>
      <c r="B20" s="159">
        <f>ROUND(VALUE(SUBSTITUTE(実質収支比率等に係る経年分析!F$47,"▲","-")),2)</f>
        <v>28.27</v>
      </c>
      <c r="C20" s="159">
        <f>ROUND(VALUE(SUBSTITUTE(実質収支比率等に係る経年分析!G$47,"▲","-")),2)</f>
        <v>31.94</v>
      </c>
      <c r="D20" s="159">
        <f>ROUND(VALUE(SUBSTITUTE(実質収支比率等に係る経年分析!H$47,"▲","-")),2)</f>
        <v>32.32</v>
      </c>
      <c r="E20" s="159">
        <f>ROUND(VALUE(SUBSTITUTE(実質収支比率等に係る経年分析!I$47,"▲","-")),2)</f>
        <v>33.26</v>
      </c>
      <c r="F20" s="159">
        <f>ROUND(VALUE(SUBSTITUTE(実質収支比率等に係る経年分析!J$47,"▲","-")),2)</f>
        <v>33.409999999999997</v>
      </c>
    </row>
    <row r="21" spans="1:11" x14ac:dyDescent="0.15">
      <c r="A21" s="159" t="s">
        <v>50</v>
      </c>
      <c r="B21" s="159">
        <f>IF(ISNUMBER(VALUE(SUBSTITUTE(実質収支比率等に係る経年分析!F$49,"▲","-"))),ROUND(VALUE(SUBSTITUTE(実質収支比率等に係る経年分析!F$49,"▲","-")),2),NA())</f>
        <v>6.1</v>
      </c>
      <c r="C21" s="159">
        <f>IF(ISNUMBER(VALUE(SUBSTITUTE(実質収支比率等に係る経年分析!G$49,"▲","-"))),ROUND(VALUE(SUBSTITUTE(実質収支比率等に係る経年分析!G$49,"▲","-")),2),NA())</f>
        <v>3.09</v>
      </c>
      <c r="D21" s="159">
        <f>IF(ISNUMBER(VALUE(SUBSTITUTE(実質収支比率等に係る経年分析!H$49,"▲","-"))),ROUND(VALUE(SUBSTITUTE(実質収支比率等に係る経年分析!H$49,"▲","-")),2),NA())</f>
        <v>2.04</v>
      </c>
      <c r="E21" s="159">
        <f>IF(ISNUMBER(VALUE(SUBSTITUTE(実質収支比率等に係る経年分析!I$49,"▲","-"))),ROUND(VALUE(SUBSTITUTE(実質収支比率等に係る経年分析!I$49,"▲","-")),2),NA())</f>
        <v>1.1599999999999999</v>
      </c>
      <c r="F21" s="159">
        <f>IF(ISNUMBER(VALUE(SUBSTITUTE(実質収支比率等に係る経年分析!J$49,"▲","-"))),ROUND(VALUE(SUBSTITUTE(実質収支比率等に係る経年分析!J$49,"▲","-")),2),NA())</f>
        <v>1.8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0.74</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小水力発電事業特別会計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0.13</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後期高齢者医療保険事業特別会計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f>IF(ROUND(VALUE(SUBSTITUTE(連結実質赤字比率に係る赤字・黒字の構成分析!H$40,"▲", "-")), 2) &lt; 0, ABS(ROUND(VALUE(SUBSTITUTE(連結実質赤字比率に係る赤字・黒字の構成分析!H$40,"▲", "-")), 2)), NA())</f>
        <v>0.03</v>
      </c>
      <c r="G30" s="160" t="e">
        <f>IF(ROUND(VALUE(SUBSTITUTE(連結実質赤字比率に係る赤字・黒字の構成分析!H$40,"▲", "-")), 2) &gt;= 0, ABS(ROUND(VALUE(SUBSTITUTE(連結実質赤字比率に係る赤字・黒字の構成分析!H$40,"▲", "-")), 2)), NA())</f>
        <v>#N/A</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x14ac:dyDescent="0.15">
      <c r="A31" s="160" t="str">
        <f>IF(連結実質赤字比率に係る赤字・黒字の構成分析!C$39="",NA(),連結実質赤字比率に係る赤字・黒字の構成分析!C$39)</f>
        <v>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x14ac:dyDescent="0.15">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0.02</v>
      </c>
    </row>
    <row r="33" spans="1:16" x14ac:dyDescent="0.15">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0.52</v>
      </c>
    </row>
    <row r="34" spans="1:16" x14ac:dyDescent="0.15">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0.37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0.32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0.01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0.76</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8.07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6.06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4.62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5.87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2.98</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#VALUE!</v>
      </c>
      <c r="C36" s="160" t="e">
        <f>IF(ROUND(VALUE(SUBSTITUTE(連結実質赤字比率に係る赤字・黒字の構成分析!F$34,"▲", "-")), 2) &gt;= 0, ABS(ROUND(VALUE(SUBSTITUTE(連結実質赤字比率に係る赤字・黒字の構成分析!F$34,"▲", "-")), 2)), NA())</f>
        <v>#VALUE!</v>
      </c>
      <c r="D36" s="160" t="e">
        <f>IF(ROUND(VALUE(SUBSTITUTE(連結実質赤字比率に係る赤字・黒字の構成分析!G$34,"▲", "-")), 2) &lt; 0, ABS(ROUND(VALUE(SUBSTITUTE(連結実質赤字比率に係る赤字・黒字の構成分析!G$34,"▲", "-")), 2)), NA())</f>
        <v>#VALUE!</v>
      </c>
      <c r="E36" s="160" t="e">
        <f>IF(ROUND(VALUE(SUBSTITUTE(連結実質赤字比率に係る赤字・黒字の構成分析!G$34,"▲", "-")), 2) &gt;= 0, ABS(ROUND(VALUE(SUBSTITUTE(連結実質赤字比率に係る赤字・黒字の構成分析!G$34,"▲", "-")), 2)), NA())</f>
        <v>#VALUE!</v>
      </c>
      <c r="F36" s="160" t="e">
        <f>IF(ROUND(VALUE(SUBSTITUTE(連結実質赤字比率に係る赤字・黒字の構成分析!H$34,"▲", "-")), 2) &lt; 0, ABS(ROUND(VALUE(SUBSTITUTE(連結実質赤字比率に係る赤字・黒字の構成分析!H$34,"▲", "-")), 2)), NA())</f>
        <v>#VALUE!</v>
      </c>
      <c r="G36" s="160" t="e">
        <f>IF(ROUND(VALUE(SUBSTITUTE(連結実質赤字比率に係る赤字・黒字の構成分析!H$34,"▲", "-")), 2) &gt;= 0, ABS(ROUND(VALUE(SUBSTITUTE(連結実質赤字比率に係る赤字・黒字の構成分析!H$34,"▲", "-")), 2)), NA())</f>
        <v>#VALUE!</v>
      </c>
      <c r="H36" s="160" t="e">
        <f>IF(ROUND(VALUE(SUBSTITUTE(連結実質赤字比率に係る赤字・黒字の構成分析!I$34,"▲", "-")), 2) &lt; 0, ABS(ROUND(VALUE(SUBSTITUTE(連結実質赤字比率に係る赤字・黒字の構成分析!I$34,"▲", "-")), 2)), NA())</f>
        <v>#VALUE!</v>
      </c>
      <c r="I36" s="160" t="e">
        <f>IF(ROUND(VALUE(SUBSTITUTE(連結実質赤字比率に係る赤字・黒字の構成分析!I$34,"▲", "-")), 2) &gt;= 0, ABS(ROUND(VALUE(SUBSTITUTE(連結実質赤字比率に係る赤字・黒字の構成分析!I$34,"▲", "-")), 2)), NA())</f>
        <v>#VALUE!</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906</v>
      </c>
      <c r="E42" s="161"/>
      <c r="F42" s="161"/>
      <c r="G42" s="161">
        <f>'実質公債費比率（分子）の構造'!L$52</f>
        <v>910</v>
      </c>
      <c r="H42" s="161"/>
      <c r="I42" s="161"/>
      <c r="J42" s="161">
        <f>'実質公債費比率（分子）の構造'!M$52</f>
        <v>809</v>
      </c>
      <c r="K42" s="161"/>
      <c r="L42" s="161"/>
      <c r="M42" s="161">
        <f>'実質公債費比率（分子）の構造'!N$52</f>
        <v>801</v>
      </c>
      <c r="N42" s="161"/>
      <c r="O42" s="161"/>
      <c r="P42" s="161">
        <f>'実質公債費比率（分子）の構造'!O$52</f>
        <v>836</v>
      </c>
    </row>
    <row r="43" spans="1:16" x14ac:dyDescent="0.15">
      <c r="A43" s="161" t="s">
        <v>58</v>
      </c>
      <c r="B43" s="161" t="str">
        <f>'実質公債費比率（分子）の構造'!K$51</f>
        <v>-</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59</v>
      </c>
      <c r="B44" s="161">
        <f>'実質公債費比率（分子）の構造'!K$50</f>
        <v>1</v>
      </c>
      <c r="C44" s="161"/>
      <c r="D44" s="161"/>
      <c r="E44" s="161">
        <f>'実質公債費比率（分子）の構造'!L$50</f>
        <v>1</v>
      </c>
      <c r="F44" s="161"/>
      <c r="G44" s="161"/>
      <c r="H44" s="161">
        <f>'実質公債費比率（分子）の構造'!M$50</f>
        <v>1</v>
      </c>
      <c r="I44" s="161"/>
      <c r="J44" s="161"/>
      <c r="K44" s="161">
        <f>'実質公債費比率（分子）の構造'!N$50</f>
        <v>1</v>
      </c>
      <c r="L44" s="161"/>
      <c r="M44" s="161"/>
      <c r="N44" s="161">
        <f>'実質公債費比率（分子）の構造'!O$50</f>
        <v>1</v>
      </c>
      <c r="O44" s="161"/>
      <c r="P44" s="161"/>
    </row>
    <row r="45" spans="1:16" x14ac:dyDescent="0.15">
      <c r="A45" s="161" t="s">
        <v>60</v>
      </c>
      <c r="B45" s="161">
        <f>'実質公債費比率（分子）の構造'!K$49</f>
        <v>78</v>
      </c>
      <c r="C45" s="161"/>
      <c r="D45" s="161"/>
      <c r="E45" s="161">
        <f>'実質公債費比率（分子）の構造'!L$49</f>
        <v>61</v>
      </c>
      <c r="F45" s="161"/>
      <c r="G45" s="161"/>
      <c r="H45" s="161">
        <f>'実質公債費比率（分子）の構造'!M$49</f>
        <v>63</v>
      </c>
      <c r="I45" s="161"/>
      <c r="J45" s="161"/>
      <c r="K45" s="161">
        <f>'実質公債費比率（分子）の構造'!N$49</f>
        <v>56</v>
      </c>
      <c r="L45" s="161"/>
      <c r="M45" s="161"/>
      <c r="N45" s="161">
        <f>'実質公債費比率（分子）の構造'!O$49</f>
        <v>60</v>
      </c>
      <c r="O45" s="161"/>
      <c r="P45" s="161"/>
    </row>
    <row r="46" spans="1:16" x14ac:dyDescent="0.15">
      <c r="A46" s="161" t="s">
        <v>61</v>
      </c>
      <c r="B46" s="161">
        <f>'実質公債費比率（分子）の構造'!K$48</f>
        <v>189</v>
      </c>
      <c r="C46" s="161"/>
      <c r="D46" s="161"/>
      <c r="E46" s="161">
        <f>'実質公債費比率（分子）の構造'!L$48</f>
        <v>185</v>
      </c>
      <c r="F46" s="161"/>
      <c r="G46" s="161"/>
      <c r="H46" s="161">
        <f>'実質公債費比率（分子）の構造'!M$48</f>
        <v>168</v>
      </c>
      <c r="I46" s="161"/>
      <c r="J46" s="161"/>
      <c r="K46" s="161">
        <f>'実質公債費比率（分子）の構造'!N$48</f>
        <v>206</v>
      </c>
      <c r="L46" s="161"/>
      <c r="M46" s="161"/>
      <c r="N46" s="161">
        <f>'実質公債費比率（分子）の構造'!O$48</f>
        <v>241</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13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883</v>
      </c>
      <c r="C49" s="161"/>
      <c r="D49" s="161"/>
      <c r="E49" s="161">
        <f>'実質公債費比率（分子）の構造'!L$45</f>
        <v>848</v>
      </c>
      <c r="F49" s="161"/>
      <c r="G49" s="161"/>
      <c r="H49" s="161">
        <f>'実質公債費比率（分子）の構造'!M$45</f>
        <v>738</v>
      </c>
      <c r="I49" s="161"/>
      <c r="J49" s="161"/>
      <c r="K49" s="161">
        <f>'実質公債費比率（分子）の構造'!N$45</f>
        <v>716</v>
      </c>
      <c r="L49" s="161"/>
      <c r="M49" s="161"/>
      <c r="N49" s="161">
        <f>'実質公債費比率（分子）の構造'!O$45</f>
        <v>690</v>
      </c>
      <c r="O49" s="161"/>
      <c r="P49" s="161"/>
    </row>
    <row r="50" spans="1:16" x14ac:dyDescent="0.15">
      <c r="A50" s="161" t="s">
        <v>64</v>
      </c>
      <c r="B50" s="161" t="e">
        <f>NA()</f>
        <v>#N/A</v>
      </c>
      <c r="C50" s="161">
        <f>IF(ISNUMBER('実質公債費比率（分子）の構造'!K$53),'実質公債費比率（分子）の構造'!K$53,NA())</f>
        <v>245</v>
      </c>
      <c r="D50" s="161" t="e">
        <f>NA()</f>
        <v>#N/A</v>
      </c>
      <c r="E50" s="161" t="e">
        <f>NA()</f>
        <v>#N/A</v>
      </c>
      <c r="F50" s="161">
        <f>IF(ISNUMBER('実質公債費比率（分子）の構造'!L$53),'実質公債費比率（分子）の構造'!L$53,NA())</f>
        <v>185</v>
      </c>
      <c r="G50" s="161" t="e">
        <f>NA()</f>
        <v>#N/A</v>
      </c>
      <c r="H50" s="161" t="e">
        <f>NA()</f>
        <v>#N/A</v>
      </c>
      <c r="I50" s="161">
        <f>IF(ISNUMBER('実質公債費比率（分子）の構造'!M$53),'実質公債費比率（分子）の構造'!M$53,NA())</f>
        <v>161</v>
      </c>
      <c r="J50" s="161" t="e">
        <f>NA()</f>
        <v>#N/A</v>
      </c>
      <c r="K50" s="161" t="e">
        <f>NA()</f>
        <v>#N/A</v>
      </c>
      <c r="L50" s="161">
        <f>IF(ISNUMBER('実質公債費比率（分子）の構造'!N$53),'実質公債費比率（分子）の構造'!N$53,NA())</f>
        <v>178</v>
      </c>
      <c r="M50" s="161" t="e">
        <f>NA()</f>
        <v>#N/A</v>
      </c>
      <c r="N50" s="161" t="e">
        <f>NA()</f>
        <v>#N/A</v>
      </c>
      <c r="O50" s="161">
        <f>IF(ISNUMBER('実質公債費比率（分子）の構造'!O$53),'実質公債費比率（分子）の構造'!O$53,NA())</f>
        <v>156</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7429</v>
      </c>
      <c r="E56" s="160"/>
      <c r="F56" s="160"/>
      <c r="G56" s="160">
        <f>'将来負担比率（分子）の構造'!J$52</f>
        <v>7514</v>
      </c>
      <c r="H56" s="160"/>
      <c r="I56" s="160"/>
      <c r="J56" s="160">
        <f>'将来負担比率（分子）の構造'!K$52</f>
        <v>7950</v>
      </c>
      <c r="K56" s="160"/>
      <c r="L56" s="160"/>
      <c r="M56" s="160">
        <f>'将来負担比率（分子）の構造'!L$52</f>
        <v>8087</v>
      </c>
      <c r="N56" s="160"/>
      <c r="O56" s="160"/>
      <c r="P56" s="160">
        <f>'将来負担比率（分子）の構造'!M$52</f>
        <v>8052</v>
      </c>
    </row>
    <row r="57" spans="1:16" x14ac:dyDescent="0.15">
      <c r="A57" s="160" t="s">
        <v>36</v>
      </c>
      <c r="B57" s="160"/>
      <c r="C57" s="160"/>
      <c r="D57" s="160">
        <f>'将来負担比率（分子）の構造'!I$51</f>
        <v>483</v>
      </c>
      <c r="E57" s="160"/>
      <c r="F57" s="160"/>
      <c r="G57" s="160">
        <f>'将来負担比率（分子）の構造'!J$51</f>
        <v>502</v>
      </c>
      <c r="H57" s="160"/>
      <c r="I57" s="160"/>
      <c r="J57" s="160">
        <f>'将来負担比率（分子）の構造'!K$51</f>
        <v>505</v>
      </c>
      <c r="K57" s="160"/>
      <c r="L57" s="160"/>
      <c r="M57" s="160">
        <f>'将来負担比率（分子）の構造'!L$51</f>
        <v>506</v>
      </c>
      <c r="N57" s="160"/>
      <c r="O57" s="160"/>
      <c r="P57" s="160">
        <f>'将来負担比率（分子）の構造'!M$51</f>
        <v>440</v>
      </c>
    </row>
    <row r="58" spans="1:16" x14ac:dyDescent="0.15">
      <c r="A58" s="160" t="s">
        <v>35</v>
      </c>
      <c r="B58" s="160"/>
      <c r="C58" s="160"/>
      <c r="D58" s="160">
        <f>'将来負担比率（分子）の構造'!I$50</f>
        <v>2952</v>
      </c>
      <c r="E58" s="160"/>
      <c r="F58" s="160"/>
      <c r="G58" s="160">
        <f>'将来負担比率（分子）の構造'!J$50</f>
        <v>2664</v>
      </c>
      <c r="H58" s="160"/>
      <c r="I58" s="160"/>
      <c r="J58" s="160">
        <f>'将来負担比率（分子）の構造'!K$50</f>
        <v>2637</v>
      </c>
      <c r="K58" s="160"/>
      <c r="L58" s="160"/>
      <c r="M58" s="160">
        <f>'将来負担比率（分子）の構造'!L$50</f>
        <v>2635</v>
      </c>
      <c r="N58" s="160"/>
      <c r="O58" s="160"/>
      <c r="P58" s="160">
        <f>'将来負担比率（分子）の構造'!M$50</f>
        <v>2547</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1231</v>
      </c>
      <c r="C62" s="160"/>
      <c r="D62" s="160"/>
      <c r="E62" s="160">
        <f>'将来負担比率（分子）の構造'!J$45</f>
        <v>1155</v>
      </c>
      <c r="F62" s="160"/>
      <c r="G62" s="160"/>
      <c r="H62" s="160">
        <f>'将来負担比率（分子）の構造'!K$45</f>
        <v>1118</v>
      </c>
      <c r="I62" s="160"/>
      <c r="J62" s="160"/>
      <c r="K62" s="160">
        <f>'将来負担比率（分子）の構造'!L$45</f>
        <v>1131</v>
      </c>
      <c r="L62" s="160"/>
      <c r="M62" s="160"/>
      <c r="N62" s="160">
        <f>'将来負担比率（分子）の構造'!M$45</f>
        <v>1149</v>
      </c>
      <c r="O62" s="160"/>
      <c r="P62" s="160"/>
    </row>
    <row r="63" spans="1:16" x14ac:dyDescent="0.15">
      <c r="A63" s="160" t="s">
        <v>28</v>
      </c>
      <c r="B63" s="160">
        <f>'将来負担比率（分子）の構造'!I$44</f>
        <v>280</v>
      </c>
      <c r="C63" s="160"/>
      <c r="D63" s="160"/>
      <c r="E63" s="160">
        <f>'将来負担比率（分子）の構造'!J$44</f>
        <v>222</v>
      </c>
      <c r="F63" s="160"/>
      <c r="G63" s="160"/>
      <c r="H63" s="160">
        <f>'将来負担比率（分子）の構造'!K$44</f>
        <v>167</v>
      </c>
      <c r="I63" s="160"/>
      <c r="J63" s="160"/>
      <c r="K63" s="160">
        <f>'将来負担比率（分子）の構造'!L$44</f>
        <v>117</v>
      </c>
      <c r="L63" s="160"/>
      <c r="M63" s="160"/>
      <c r="N63" s="160">
        <f>'将来負担比率（分子）の構造'!M$44</f>
        <v>72</v>
      </c>
      <c r="O63" s="160"/>
      <c r="P63" s="160"/>
    </row>
    <row r="64" spans="1:16" x14ac:dyDescent="0.15">
      <c r="A64" s="160" t="s">
        <v>27</v>
      </c>
      <c r="B64" s="160">
        <f>'将来負担比率（分子）の構造'!I$43</f>
        <v>3260</v>
      </c>
      <c r="C64" s="160"/>
      <c r="D64" s="160"/>
      <c r="E64" s="160">
        <f>'将来負担比率（分子）の構造'!J$43</f>
        <v>3509</v>
      </c>
      <c r="F64" s="160"/>
      <c r="G64" s="160"/>
      <c r="H64" s="160">
        <f>'将来負担比率（分子）の構造'!K$43</f>
        <v>3493</v>
      </c>
      <c r="I64" s="160"/>
      <c r="J64" s="160"/>
      <c r="K64" s="160">
        <f>'将来負担比率（分子）の構造'!L$43</f>
        <v>3438</v>
      </c>
      <c r="L64" s="160"/>
      <c r="M64" s="160"/>
      <c r="N64" s="160">
        <f>'将来負担比率（分子）の構造'!M$43</f>
        <v>3281</v>
      </c>
      <c r="O64" s="160"/>
      <c r="P64" s="160"/>
    </row>
    <row r="65" spans="1:16" x14ac:dyDescent="0.15">
      <c r="A65" s="160" t="s">
        <v>26</v>
      </c>
      <c r="B65" s="160">
        <f>'将来負担比率（分子）の構造'!I$42</f>
        <v>5</v>
      </c>
      <c r="C65" s="160"/>
      <c r="D65" s="160"/>
      <c r="E65" s="160">
        <f>'将来負担比率（分子）の構造'!J$42</f>
        <v>4</v>
      </c>
      <c r="F65" s="160"/>
      <c r="G65" s="160"/>
      <c r="H65" s="160">
        <f>'将来負担比率（分子）の構造'!K$42</f>
        <v>4</v>
      </c>
      <c r="I65" s="160"/>
      <c r="J65" s="160"/>
      <c r="K65" s="160">
        <f>'将来負担比率（分子）の構造'!L$42</f>
        <v>3</v>
      </c>
      <c r="L65" s="160"/>
      <c r="M65" s="160"/>
      <c r="N65" s="160">
        <f>'将来負担比率（分子）の構造'!M$42</f>
        <v>2</v>
      </c>
      <c r="O65" s="160"/>
      <c r="P65" s="160"/>
    </row>
    <row r="66" spans="1:16" x14ac:dyDescent="0.15">
      <c r="A66" s="160" t="s">
        <v>25</v>
      </c>
      <c r="B66" s="160">
        <f>'将来負担比率（分子）の構造'!I$41</f>
        <v>6774</v>
      </c>
      <c r="C66" s="160"/>
      <c r="D66" s="160"/>
      <c r="E66" s="160">
        <f>'将来負担比率（分子）の構造'!J$41</f>
        <v>6605</v>
      </c>
      <c r="F66" s="160"/>
      <c r="G66" s="160"/>
      <c r="H66" s="160">
        <f>'将来負担比率（分子）の構造'!K$41</f>
        <v>7165</v>
      </c>
      <c r="I66" s="160"/>
      <c r="J66" s="160"/>
      <c r="K66" s="160">
        <f>'将来負担比率（分子）の構造'!L$41</f>
        <v>7623</v>
      </c>
      <c r="L66" s="160"/>
      <c r="M66" s="160"/>
      <c r="N66" s="160">
        <f>'将来負担比率（分子）の構造'!M$41</f>
        <v>7781</v>
      </c>
      <c r="O66" s="160"/>
      <c r="P66" s="160"/>
    </row>
    <row r="67" spans="1:16" x14ac:dyDescent="0.15">
      <c r="A67" s="160" t="s">
        <v>68</v>
      </c>
      <c r="B67" s="160" t="e">
        <f>NA()</f>
        <v>#N/A</v>
      </c>
      <c r="C67" s="160">
        <f>IF(ISNUMBER('将来負担比率（分子）の構造'!I$53), IF('将来負担比率（分子）の構造'!I$53 &lt; 0, 0, '将来負担比率（分子）の構造'!I$53), NA())</f>
        <v>686</v>
      </c>
      <c r="D67" s="160" t="e">
        <f>NA()</f>
        <v>#N/A</v>
      </c>
      <c r="E67" s="160" t="e">
        <f>NA()</f>
        <v>#N/A</v>
      </c>
      <c r="F67" s="160">
        <f>IF(ISNUMBER('将来負担比率（分子）の構造'!J$53), IF('将来負担比率（分子）の構造'!J$53 &lt; 0, 0, '将来負担比率（分子）の構造'!J$53), NA())</f>
        <v>816</v>
      </c>
      <c r="G67" s="160" t="e">
        <f>NA()</f>
        <v>#N/A</v>
      </c>
      <c r="H67" s="160" t="e">
        <f>NA()</f>
        <v>#N/A</v>
      </c>
      <c r="I67" s="160">
        <f>IF(ISNUMBER('将来負担比率（分子）の構造'!K$53), IF('将来負担比率（分子）の構造'!K$53 &lt; 0, 0, '将来負担比率（分子）の構造'!K$53), NA())</f>
        <v>854</v>
      </c>
      <c r="J67" s="160" t="e">
        <f>NA()</f>
        <v>#N/A</v>
      </c>
      <c r="K67" s="160" t="e">
        <f>NA()</f>
        <v>#N/A</v>
      </c>
      <c r="L67" s="160">
        <f>IF(ISNUMBER('将来負担比率（分子）の構造'!L$53), IF('将来負担比率（分子）の構造'!L$53 &lt; 0, 0, '将来負担比率（分子）の構造'!L$53), NA())</f>
        <v>1083</v>
      </c>
      <c r="M67" s="160" t="e">
        <f>NA()</f>
        <v>#N/A</v>
      </c>
      <c r="N67" s="160" t="e">
        <f>NA()</f>
        <v>#N/A</v>
      </c>
      <c r="O67" s="160">
        <f>IF(ISNUMBER('将来負担比率（分子）の構造'!M$53), IF('将来負担比率（分子）の構造'!M$53 &lt; 0, 0, '将来負担比率（分子）の構造'!M$53), NA())</f>
        <v>1246</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1265</v>
      </c>
      <c r="C72" s="164">
        <f>基金残高に係る経年分析!G55</f>
        <v>1266</v>
      </c>
      <c r="D72" s="164">
        <f>基金残高に係る経年分析!H55</f>
        <v>1268</v>
      </c>
    </row>
    <row r="73" spans="1:16" x14ac:dyDescent="0.15">
      <c r="A73" s="163" t="s">
        <v>71</v>
      </c>
      <c r="B73" s="164">
        <f>基金残高に係る経年分析!F56</f>
        <v>509</v>
      </c>
      <c r="C73" s="164">
        <f>基金残高に係る経年分析!G56</f>
        <v>509</v>
      </c>
      <c r="D73" s="164">
        <f>基金残高に係る経年分析!H56</f>
        <v>509</v>
      </c>
    </row>
    <row r="74" spans="1:16" x14ac:dyDescent="0.15">
      <c r="A74" s="163" t="s">
        <v>72</v>
      </c>
      <c r="B74" s="164">
        <f>基金残高に係る経年分析!F57</f>
        <v>1668</v>
      </c>
      <c r="C74" s="164">
        <f>基金残高に係る経年分析!G57</f>
        <v>1709</v>
      </c>
      <c r="D74" s="164">
        <f>基金残高に係る経年分析!H57</f>
        <v>1540</v>
      </c>
    </row>
  </sheetData>
  <sheetProtection algorithmName="SHA-512" hashValue="nL/6HAEsIyVuDDk/1rbebAVqT8hqIQsPXzWDeCUMt7ymxahrJ7/NEbJuKeqHkMs7zf4icyAQas/FrbVfcjVsRw==" saltValue="JnjzXoD9pY8H+skxu/tXB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Q1" workbookViewId="0">
      <selection activeCell="CR24" sqref="CR24:CY24"/>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206</v>
      </c>
      <c r="DI1" s="774"/>
      <c r="DJ1" s="774"/>
      <c r="DK1" s="774"/>
      <c r="DL1" s="774"/>
      <c r="DM1" s="774"/>
      <c r="DN1" s="775"/>
      <c r="DO1" s="205"/>
      <c r="DP1" s="773" t="s">
        <v>207</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209</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210</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211</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212</v>
      </c>
      <c r="S4" s="716"/>
      <c r="T4" s="716"/>
      <c r="U4" s="716"/>
      <c r="V4" s="716"/>
      <c r="W4" s="716"/>
      <c r="X4" s="716"/>
      <c r="Y4" s="717"/>
      <c r="Z4" s="715" t="s">
        <v>213</v>
      </c>
      <c r="AA4" s="716"/>
      <c r="AB4" s="716"/>
      <c r="AC4" s="717"/>
      <c r="AD4" s="715" t="s">
        <v>214</v>
      </c>
      <c r="AE4" s="716"/>
      <c r="AF4" s="716"/>
      <c r="AG4" s="716"/>
      <c r="AH4" s="716"/>
      <c r="AI4" s="716"/>
      <c r="AJ4" s="716"/>
      <c r="AK4" s="717"/>
      <c r="AL4" s="715" t="s">
        <v>213</v>
      </c>
      <c r="AM4" s="716"/>
      <c r="AN4" s="716"/>
      <c r="AO4" s="717"/>
      <c r="AP4" s="776" t="s">
        <v>215</v>
      </c>
      <c r="AQ4" s="776"/>
      <c r="AR4" s="776"/>
      <c r="AS4" s="776"/>
      <c r="AT4" s="776"/>
      <c r="AU4" s="776"/>
      <c r="AV4" s="776"/>
      <c r="AW4" s="776"/>
      <c r="AX4" s="776"/>
      <c r="AY4" s="776"/>
      <c r="AZ4" s="776"/>
      <c r="BA4" s="776"/>
      <c r="BB4" s="776"/>
      <c r="BC4" s="776"/>
      <c r="BD4" s="776"/>
      <c r="BE4" s="776"/>
      <c r="BF4" s="776"/>
      <c r="BG4" s="776" t="s">
        <v>216</v>
      </c>
      <c r="BH4" s="776"/>
      <c r="BI4" s="776"/>
      <c r="BJ4" s="776"/>
      <c r="BK4" s="776"/>
      <c r="BL4" s="776"/>
      <c r="BM4" s="776"/>
      <c r="BN4" s="776"/>
      <c r="BO4" s="776" t="s">
        <v>213</v>
      </c>
      <c r="BP4" s="776"/>
      <c r="BQ4" s="776"/>
      <c r="BR4" s="776"/>
      <c r="BS4" s="776" t="s">
        <v>217</v>
      </c>
      <c r="BT4" s="776"/>
      <c r="BU4" s="776"/>
      <c r="BV4" s="776"/>
      <c r="BW4" s="776"/>
      <c r="BX4" s="776"/>
      <c r="BY4" s="776"/>
      <c r="BZ4" s="776"/>
      <c r="CA4" s="776"/>
      <c r="CB4" s="776"/>
      <c r="CD4" s="758" t="s">
        <v>218</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219</v>
      </c>
      <c r="C5" s="741"/>
      <c r="D5" s="741"/>
      <c r="E5" s="741"/>
      <c r="F5" s="741"/>
      <c r="G5" s="741"/>
      <c r="H5" s="741"/>
      <c r="I5" s="741"/>
      <c r="J5" s="741"/>
      <c r="K5" s="741"/>
      <c r="L5" s="741"/>
      <c r="M5" s="741"/>
      <c r="N5" s="741"/>
      <c r="O5" s="741"/>
      <c r="P5" s="741"/>
      <c r="Q5" s="742"/>
      <c r="R5" s="706">
        <v>577881</v>
      </c>
      <c r="S5" s="707"/>
      <c r="T5" s="707"/>
      <c r="U5" s="707"/>
      <c r="V5" s="707"/>
      <c r="W5" s="707"/>
      <c r="X5" s="707"/>
      <c r="Y5" s="753"/>
      <c r="Z5" s="771">
        <v>8.5</v>
      </c>
      <c r="AA5" s="771"/>
      <c r="AB5" s="771"/>
      <c r="AC5" s="771"/>
      <c r="AD5" s="772">
        <v>577881</v>
      </c>
      <c r="AE5" s="772"/>
      <c r="AF5" s="772"/>
      <c r="AG5" s="772"/>
      <c r="AH5" s="772"/>
      <c r="AI5" s="772"/>
      <c r="AJ5" s="772"/>
      <c r="AK5" s="772"/>
      <c r="AL5" s="754">
        <v>15.7</v>
      </c>
      <c r="AM5" s="723"/>
      <c r="AN5" s="723"/>
      <c r="AO5" s="755"/>
      <c r="AP5" s="740" t="s">
        <v>220</v>
      </c>
      <c r="AQ5" s="741"/>
      <c r="AR5" s="741"/>
      <c r="AS5" s="741"/>
      <c r="AT5" s="741"/>
      <c r="AU5" s="741"/>
      <c r="AV5" s="741"/>
      <c r="AW5" s="741"/>
      <c r="AX5" s="741"/>
      <c r="AY5" s="741"/>
      <c r="AZ5" s="741"/>
      <c r="BA5" s="741"/>
      <c r="BB5" s="741"/>
      <c r="BC5" s="741"/>
      <c r="BD5" s="741"/>
      <c r="BE5" s="741"/>
      <c r="BF5" s="742"/>
      <c r="BG5" s="641">
        <v>572831</v>
      </c>
      <c r="BH5" s="644"/>
      <c r="BI5" s="644"/>
      <c r="BJ5" s="644"/>
      <c r="BK5" s="644"/>
      <c r="BL5" s="644"/>
      <c r="BM5" s="644"/>
      <c r="BN5" s="645"/>
      <c r="BO5" s="703">
        <v>99.1</v>
      </c>
      <c r="BP5" s="703"/>
      <c r="BQ5" s="703"/>
      <c r="BR5" s="703"/>
      <c r="BS5" s="704" t="s">
        <v>122</v>
      </c>
      <c r="BT5" s="704"/>
      <c r="BU5" s="704"/>
      <c r="BV5" s="704"/>
      <c r="BW5" s="704"/>
      <c r="BX5" s="704"/>
      <c r="BY5" s="704"/>
      <c r="BZ5" s="704"/>
      <c r="CA5" s="704"/>
      <c r="CB5" s="745"/>
      <c r="CD5" s="758" t="s">
        <v>215</v>
      </c>
      <c r="CE5" s="759"/>
      <c r="CF5" s="759"/>
      <c r="CG5" s="759"/>
      <c r="CH5" s="759"/>
      <c r="CI5" s="759"/>
      <c r="CJ5" s="759"/>
      <c r="CK5" s="759"/>
      <c r="CL5" s="759"/>
      <c r="CM5" s="759"/>
      <c r="CN5" s="759"/>
      <c r="CO5" s="759"/>
      <c r="CP5" s="759"/>
      <c r="CQ5" s="760"/>
      <c r="CR5" s="758" t="s">
        <v>221</v>
      </c>
      <c r="CS5" s="759"/>
      <c r="CT5" s="759"/>
      <c r="CU5" s="759"/>
      <c r="CV5" s="759"/>
      <c r="CW5" s="759"/>
      <c r="CX5" s="759"/>
      <c r="CY5" s="760"/>
      <c r="CZ5" s="758" t="s">
        <v>213</v>
      </c>
      <c r="DA5" s="759"/>
      <c r="DB5" s="759"/>
      <c r="DC5" s="760"/>
      <c r="DD5" s="758" t="s">
        <v>222</v>
      </c>
      <c r="DE5" s="759"/>
      <c r="DF5" s="759"/>
      <c r="DG5" s="759"/>
      <c r="DH5" s="759"/>
      <c r="DI5" s="759"/>
      <c r="DJ5" s="759"/>
      <c r="DK5" s="759"/>
      <c r="DL5" s="759"/>
      <c r="DM5" s="759"/>
      <c r="DN5" s="759"/>
      <c r="DO5" s="759"/>
      <c r="DP5" s="760"/>
      <c r="DQ5" s="758" t="s">
        <v>223</v>
      </c>
      <c r="DR5" s="759"/>
      <c r="DS5" s="759"/>
      <c r="DT5" s="759"/>
      <c r="DU5" s="759"/>
      <c r="DV5" s="759"/>
      <c r="DW5" s="759"/>
      <c r="DX5" s="759"/>
      <c r="DY5" s="759"/>
      <c r="DZ5" s="759"/>
      <c r="EA5" s="759"/>
      <c r="EB5" s="759"/>
      <c r="EC5" s="760"/>
    </row>
    <row r="6" spans="2:143" ht="11.25" customHeight="1" x14ac:dyDescent="0.15">
      <c r="B6" s="638" t="s">
        <v>224</v>
      </c>
      <c r="C6" s="639"/>
      <c r="D6" s="639"/>
      <c r="E6" s="639"/>
      <c r="F6" s="639"/>
      <c r="G6" s="639"/>
      <c r="H6" s="639"/>
      <c r="I6" s="639"/>
      <c r="J6" s="639"/>
      <c r="K6" s="639"/>
      <c r="L6" s="639"/>
      <c r="M6" s="639"/>
      <c r="N6" s="639"/>
      <c r="O6" s="639"/>
      <c r="P6" s="639"/>
      <c r="Q6" s="640"/>
      <c r="R6" s="641">
        <v>56765</v>
      </c>
      <c r="S6" s="644"/>
      <c r="T6" s="644"/>
      <c r="U6" s="644"/>
      <c r="V6" s="644"/>
      <c r="W6" s="644"/>
      <c r="X6" s="644"/>
      <c r="Y6" s="645"/>
      <c r="Z6" s="703">
        <v>0.8</v>
      </c>
      <c r="AA6" s="703"/>
      <c r="AB6" s="703"/>
      <c r="AC6" s="703"/>
      <c r="AD6" s="704">
        <v>56765</v>
      </c>
      <c r="AE6" s="704"/>
      <c r="AF6" s="704"/>
      <c r="AG6" s="704"/>
      <c r="AH6" s="704"/>
      <c r="AI6" s="704"/>
      <c r="AJ6" s="704"/>
      <c r="AK6" s="704"/>
      <c r="AL6" s="646">
        <v>1.5</v>
      </c>
      <c r="AM6" s="647"/>
      <c r="AN6" s="647"/>
      <c r="AO6" s="705"/>
      <c r="AP6" s="638" t="s">
        <v>225</v>
      </c>
      <c r="AQ6" s="639"/>
      <c r="AR6" s="639"/>
      <c r="AS6" s="639"/>
      <c r="AT6" s="639"/>
      <c r="AU6" s="639"/>
      <c r="AV6" s="639"/>
      <c r="AW6" s="639"/>
      <c r="AX6" s="639"/>
      <c r="AY6" s="639"/>
      <c r="AZ6" s="639"/>
      <c r="BA6" s="639"/>
      <c r="BB6" s="639"/>
      <c r="BC6" s="639"/>
      <c r="BD6" s="639"/>
      <c r="BE6" s="639"/>
      <c r="BF6" s="640"/>
      <c r="BG6" s="641">
        <v>572831</v>
      </c>
      <c r="BH6" s="644"/>
      <c r="BI6" s="644"/>
      <c r="BJ6" s="644"/>
      <c r="BK6" s="644"/>
      <c r="BL6" s="644"/>
      <c r="BM6" s="644"/>
      <c r="BN6" s="645"/>
      <c r="BO6" s="703">
        <v>99.1</v>
      </c>
      <c r="BP6" s="703"/>
      <c r="BQ6" s="703"/>
      <c r="BR6" s="703"/>
      <c r="BS6" s="704" t="s">
        <v>168</v>
      </c>
      <c r="BT6" s="704"/>
      <c r="BU6" s="704"/>
      <c r="BV6" s="704"/>
      <c r="BW6" s="704"/>
      <c r="BX6" s="704"/>
      <c r="BY6" s="704"/>
      <c r="BZ6" s="704"/>
      <c r="CA6" s="704"/>
      <c r="CB6" s="745"/>
      <c r="CD6" s="712" t="s">
        <v>226</v>
      </c>
      <c r="CE6" s="713"/>
      <c r="CF6" s="713"/>
      <c r="CG6" s="713"/>
      <c r="CH6" s="713"/>
      <c r="CI6" s="713"/>
      <c r="CJ6" s="713"/>
      <c r="CK6" s="713"/>
      <c r="CL6" s="713"/>
      <c r="CM6" s="713"/>
      <c r="CN6" s="713"/>
      <c r="CO6" s="713"/>
      <c r="CP6" s="713"/>
      <c r="CQ6" s="714"/>
      <c r="CR6" s="641">
        <v>66315</v>
      </c>
      <c r="CS6" s="644"/>
      <c r="CT6" s="644"/>
      <c r="CU6" s="644"/>
      <c r="CV6" s="644"/>
      <c r="CW6" s="644"/>
      <c r="CX6" s="644"/>
      <c r="CY6" s="645"/>
      <c r="CZ6" s="754">
        <v>1</v>
      </c>
      <c r="DA6" s="723"/>
      <c r="DB6" s="723"/>
      <c r="DC6" s="757"/>
      <c r="DD6" s="649" t="s">
        <v>122</v>
      </c>
      <c r="DE6" s="644"/>
      <c r="DF6" s="644"/>
      <c r="DG6" s="644"/>
      <c r="DH6" s="644"/>
      <c r="DI6" s="644"/>
      <c r="DJ6" s="644"/>
      <c r="DK6" s="644"/>
      <c r="DL6" s="644"/>
      <c r="DM6" s="644"/>
      <c r="DN6" s="644"/>
      <c r="DO6" s="644"/>
      <c r="DP6" s="645"/>
      <c r="DQ6" s="649">
        <v>66315</v>
      </c>
      <c r="DR6" s="644"/>
      <c r="DS6" s="644"/>
      <c r="DT6" s="644"/>
      <c r="DU6" s="644"/>
      <c r="DV6" s="644"/>
      <c r="DW6" s="644"/>
      <c r="DX6" s="644"/>
      <c r="DY6" s="644"/>
      <c r="DZ6" s="644"/>
      <c r="EA6" s="644"/>
      <c r="EB6" s="644"/>
      <c r="EC6" s="684"/>
    </row>
    <row r="7" spans="2:143" ht="11.25" customHeight="1" x14ac:dyDescent="0.15">
      <c r="B7" s="638" t="s">
        <v>227</v>
      </c>
      <c r="C7" s="639"/>
      <c r="D7" s="639"/>
      <c r="E7" s="639"/>
      <c r="F7" s="639"/>
      <c r="G7" s="639"/>
      <c r="H7" s="639"/>
      <c r="I7" s="639"/>
      <c r="J7" s="639"/>
      <c r="K7" s="639"/>
      <c r="L7" s="639"/>
      <c r="M7" s="639"/>
      <c r="N7" s="639"/>
      <c r="O7" s="639"/>
      <c r="P7" s="639"/>
      <c r="Q7" s="640"/>
      <c r="R7" s="641">
        <v>1472</v>
      </c>
      <c r="S7" s="644"/>
      <c r="T7" s="644"/>
      <c r="U7" s="644"/>
      <c r="V7" s="644"/>
      <c r="W7" s="644"/>
      <c r="X7" s="644"/>
      <c r="Y7" s="645"/>
      <c r="Z7" s="703">
        <v>0</v>
      </c>
      <c r="AA7" s="703"/>
      <c r="AB7" s="703"/>
      <c r="AC7" s="703"/>
      <c r="AD7" s="704">
        <v>1472</v>
      </c>
      <c r="AE7" s="704"/>
      <c r="AF7" s="704"/>
      <c r="AG7" s="704"/>
      <c r="AH7" s="704"/>
      <c r="AI7" s="704"/>
      <c r="AJ7" s="704"/>
      <c r="AK7" s="704"/>
      <c r="AL7" s="646">
        <v>0</v>
      </c>
      <c r="AM7" s="647"/>
      <c r="AN7" s="647"/>
      <c r="AO7" s="705"/>
      <c r="AP7" s="638" t="s">
        <v>228</v>
      </c>
      <c r="AQ7" s="639"/>
      <c r="AR7" s="639"/>
      <c r="AS7" s="639"/>
      <c r="AT7" s="639"/>
      <c r="AU7" s="639"/>
      <c r="AV7" s="639"/>
      <c r="AW7" s="639"/>
      <c r="AX7" s="639"/>
      <c r="AY7" s="639"/>
      <c r="AZ7" s="639"/>
      <c r="BA7" s="639"/>
      <c r="BB7" s="639"/>
      <c r="BC7" s="639"/>
      <c r="BD7" s="639"/>
      <c r="BE7" s="639"/>
      <c r="BF7" s="640"/>
      <c r="BG7" s="641">
        <v>239033</v>
      </c>
      <c r="BH7" s="644"/>
      <c r="BI7" s="644"/>
      <c r="BJ7" s="644"/>
      <c r="BK7" s="644"/>
      <c r="BL7" s="644"/>
      <c r="BM7" s="644"/>
      <c r="BN7" s="645"/>
      <c r="BO7" s="703">
        <v>41.4</v>
      </c>
      <c r="BP7" s="703"/>
      <c r="BQ7" s="703"/>
      <c r="BR7" s="703"/>
      <c r="BS7" s="704" t="s">
        <v>229</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1201646</v>
      </c>
      <c r="CS7" s="644"/>
      <c r="CT7" s="644"/>
      <c r="CU7" s="644"/>
      <c r="CV7" s="644"/>
      <c r="CW7" s="644"/>
      <c r="CX7" s="644"/>
      <c r="CY7" s="645"/>
      <c r="CZ7" s="703">
        <v>18.100000000000001</v>
      </c>
      <c r="DA7" s="703"/>
      <c r="DB7" s="703"/>
      <c r="DC7" s="703"/>
      <c r="DD7" s="649">
        <v>335464</v>
      </c>
      <c r="DE7" s="644"/>
      <c r="DF7" s="644"/>
      <c r="DG7" s="644"/>
      <c r="DH7" s="644"/>
      <c r="DI7" s="644"/>
      <c r="DJ7" s="644"/>
      <c r="DK7" s="644"/>
      <c r="DL7" s="644"/>
      <c r="DM7" s="644"/>
      <c r="DN7" s="644"/>
      <c r="DO7" s="644"/>
      <c r="DP7" s="645"/>
      <c r="DQ7" s="649">
        <v>645533</v>
      </c>
      <c r="DR7" s="644"/>
      <c r="DS7" s="644"/>
      <c r="DT7" s="644"/>
      <c r="DU7" s="644"/>
      <c r="DV7" s="644"/>
      <c r="DW7" s="644"/>
      <c r="DX7" s="644"/>
      <c r="DY7" s="644"/>
      <c r="DZ7" s="644"/>
      <c r="EA7" s="644"/>
      <c r="EB7" s="644"/>
      <c r="EC7" s="684"/>
    </row>
    <row r="8" spans="2:143" ht="11.25" customHeight="1" x14ac:dyDescent="0.15">
      <c r="B8" s="638" t="s">
        <v>231</v>
      </c>
      <c r="C8" s="639"/>
      <c r="D8" s="639"/>
      <c r="E8" s="639"/>
      <c r="F8" s="639"/>
      <c r="G8" s="639"/>
      <c r="H8" s="639"/>
      <c r="I8" s="639"/>
      <c r="J8" s="639"/>
      <c r="K8" s="639"/>
      <c r="L8" s="639"/>
      <c r="M8" s="639"/>
      <c r="N8" s="639"/>
      <c r="O8" s="639"/>
      <c r="P8" s="639"/>
      <c r="Q8" s="640"/>
      <c r="R8" s="641">
        <v>2107</v>
      </c>
      <c r="S8" s="644"/>
      <c r="T8" s="644"/>
      <c r="U8" s="644"/>
      <c r="V8" s="644"/>
      <c r="W8" s="644"/>
      <c r="X8" s="644"/>
      <c r="Y8" s="645"/>
      <c r="Z8" s="703">
        <v>0</v>
      </c>
      <c r="AA8" s="703"/>
      <c r="AB8" s="703"/>
      <c r="AC8" s="703"/>
      <c r="AD8" s="704">
        <v>2107</v>
      </c>
      <c r="AE8" s="704"/>
      <c r="AF8" s="704"/>
      <c r="AG8" s="704"/>
      <c r="AH8" s="704"/>
      <c r="AI8" s="704"/>
      <c r="AJ8" s="704"/>
      <c r="AK8" s="704"/>
      <c r="AL8" s="646">
        <v>0.1</v>
      </c>
      <c r="AM8" s="647"/>
      <c r="AN8" s="647"/>
      <c r="AO8" s="705"/>
      <c r="AP8" s="638" t="s">
        <v>232</v>
      </c>
      <c r="AQ8" s="639"/>
      <c r="AR8" s="639"/>
      <c r="AS8" s="639"/>
      <c r="AT8" s="639"/>
      <c r="AU8" s="639"/>
      <c r="AV8" s="639"/>
      <c r="AW8" s="639"/>
      <c r="AX8" s="639"/>
      <c r="AY8" s="639"/>
      <c r="AZ8" s="639"/>
      <c r="BA8" s="639"/>
      <c r="BB8" s="639"/>
      <c r="BC8" s="639"/>
      <c r="BD8" s="639"/>
      <c r="BE8" s="639"/>
      <c r="BF8" s="640"/>
      <c r="BG8" s="641">
        <v>9821</v>
      </c>
      <c r="BH8" s="644"/>
      <c r="BI8" s="644"/>
      <c r="BJ8" s="644"/>
      <c r="BK8" s="644"/>
      <c r="BL8" s="644"/>
      <c r="BM8" s="644"/>
      <c r="BN8" s="645"/>
      <c r="BO8" s="703">
        <v>1.7</v>
      </c>
      <c r="BP8" s="703"/>
      <c r="BQ8" s="703"/>
      <c r="BR8" s="703"/>
      <c r="BS8" s="649" t="s">
        <v>122</v>
      </c>
      <c r="BT8" s="644"/>
      <c r="BU8" s="644"/>
      <c r="BV8" s="644"/>
      <c r="BW8" s="644"/>
      <c r="BX8" s="644"/>
      <c r="BY8" s="644"/>
      <c r="BZ8" s="644"/>
      <c r="CA8" s="644"/>
      <c r="CB8" s="684"/>
      <c r="CD8" s="685" t="s">
        <v>233</v>
      </c>
      <c r="CE8" s="682"/>
      <c r="CF8" s="682"/>
      <c r="CG8" s="682"/>
      <c r="CH8" s="682"/>
      <c r="CI8" s="682"/>
      <c r="CJ8" s="682"/>
      <c r="CK8" s="682"/>
      <c r="CL8" s="682"/>
      <c r="CM8" s="682"/>
      <c r="CN8" s="682"/>
      <c r="CO8" s="682"/>
      <c r="CP8" s="682"/>
      <c r="CQ8" s="683"/>
      <c r="CR8" s="641">
        <v>1527065</v>
      </c>
      <c r="CS8" s="644"/>
      <c r="CT8" s="644"/>
      <c r="CU8" s="644"/>
      <c r="CV8" s="644"/>
      <c r="CW8" s="644"/>
      <c r="CX8" s="644"/>
      <c r="CY8" s="645"/>
      <c r="CZ8" s="703">
        <v>23</v>
      </c>
      <c r="DA8" s="703"/>
      <c r="DB8" s="703"/>
      <c r="DC8" s="703"/>
      <c r="DD8" s="649">
        <v>17578</v>
      </c>
      <c r="DE8" s="644"/>
      <c r="DF8" s="644"/>
      <c r="DG8" s="644"/>
      <c r="DH8" s="644"/>
      <c r="DI8" s="644"/>
      <c r="DJ8" s="644"/>
      <c r="DK8" s="644"/>
      <c r="DL8" s="644"/>
      <c r="DM8" s="644"/>
      <c r="DN8" s="644"/>
      <c r="DO8" s="644"/>
      <c r="DP8" s="645"/>
      <c r="DQ8" s="649">
        <v>902581</v>
      </c>
      <c r="DR8" s="644"/>
      <c r="DS8" s="644"/>
      <c r="DT8" s="644"/>
      <c r="DU8" s="644"/>
      <c r="DV8" s="644"/>
      <c r="DW8" s="644"/>
      <c r="DX8" s="644"/>
      <c r="DY8" s="644"/>
      <c r="DZ8" s="644"/>
      <c r="EA8" s="644"/>
      <c r="EB8" s="644"/>
      <c r="EC8" s="684"/>
    </row>
    <row r="9" spans="2:143" ht="11.25" customHeight="1" x14ac:dyDescent="0.15">
      <c r="B9" s="638" t="s">
        <v>234</v>
      </c>
      <c r="C9" s="639"/>
      <c r="D9" s="639"/>
      <c r="E9" s="639"/>
      <c r="F9" s="639"/>
      <c r="G9" s="639"/>
      <c r="H9" s="639"/>
      <c r="I9" s="639"/>
      <c r="J9" s="639"/>
      <c r="K9" s="639"/>
      <c r="L9" s="639"/>
      <c r="M9" s="639"/>
      <c r="N9" s="639"/>
      <c r="O9" s="639"/>
      <c r="P9" s="639"/>
      <c r="Q9" s="640"/>
      <c r="R9" s="641">
        <v>1845</v>
      </c>
      <c r="S9" s="644"/>
      <c r="T9" s="644"/>
      <c r="U9" s="644"/>
      <c r="V9" s="644"/>
      <c r="W9" s="644"/>
      <c r="X9" s="644"/>
      <c r="Y9" s="645"/>
      <c r="Z9" s="703">
        <v>0</v>
      </c>
      <c r="AA9" s="703"/>
      <c r="AB9" s="703"/>
      <c r="AC9" s="703"/>
      <c r="AD9" s="704">
        <v>1845</v>
      </c>
      <c r="AE9" s="704"/>
      <c r="AF9" s="704"/>
      <c r="AG9" s="704"/>
      <c r="AH9" s="704"/>
      <c r="AI9" s="704"/>
      <c r="AJ9" s="704"/>
      <c r="AK9" s="704"/>
      <c r="AL9" s="646">
        <v>0.1</v>
      </c>
      <c r="AM9" s="647"/>
      <c r="AN9" s="647"/>
      <c r="AO9" s="705"/>
      <c r="AP9" s="638" t="s">
        <v>235</v>
      </c>
      <c r="AQ9" s="639"/>
      <c r="AR9" s="639"/>
      <c r="AS9" s="639"/>
      <c r="AT9" s="639"/>
      <c r="AU9" s="639"/>
      <c r="AV9" s="639"/>
      <c r="AW9" s="639"/>
      <c r="AX9" s="639"/>
      <c r="AY9" s="639"/>
      <c r="AZ9" s="639"/>
      <c r="BA9" s="639"/>
      <c r="BB9" s="639"/>
      <c r="BC9" s="639"/>
      <c r="BD9" s="639"/>
      <c r="BE9" s="639"/>
      <c r="BF9" s="640"/>
      <c r="BG9" s="641">
        <v>200383</v>
      </c>
      <c r="BH9" s="644"/>
      <c r="BI9" s="644"/>
      <c r="BJ9" s="644"/>
      <c r="BK9" s="644"/>
      <c r="BL9" s="644"/>
      <c r="BM9" s="644"/>
      <c r="BN9" s="645"/>
      <c r="BO9" s="703">
        <v>34.700000000000003</v>
      </c>
      <c r="BP9" s="703"/>
      <c r="BQ9" s="703"/>
      <c r="BR9" s="703"/>
      <c r="BS9" s="649" t="s">
        <v>122</v>
      </c>
      <c r="BT9" s="644"/>
      <c r="BU9" s="644"/>
      <c r="BV9" s="644"/>
      <c r="BW9" s="644"/>
      <c r="BX9" s="644"/>
      <c r="BY9" s="644"/>
      <c r="BZ9" s="644"/>
      <c r="CA9" s="644"/>
      <c r="CB9" s="684"/>
      <c r="CD9" s="685" t="s">
        <v>236</v>
      </c>
      <c r="CE9" s="682"/>
      <c r="CF9" s="682"/>
      <c r="CG9" s="682"/>
      <c r="CH9" s="682"/>
      <c r="CI9" s="682"/>
      <c r="CJ9" s="682"/>
      <c r="CK9" s="682"/>
      <c r="CL9" s="682"/>
      <c r="CM9" s="682"/>
      <c r="CN9" s="682"/>
      <c r="CO9" s="682"/>
      <c r="CP9" s="682"/>
      <c r="CQ9" s="683"/>
      <c r="CR9" s="641">
        <v>752916</v>
      </c>
      <c r="CS9" s="644"/>
      <c r="CT9" s="644"/>
      <c r="CU9" s="644"/>
      <c r="CV9" s="644"/>
      <c r="CW9" s="644"/>
      <c r="CX9" s="644"/>
      <c r="CY9" s="645"/>
      <c r="CZ9" s="703">
        <v>11.4</v>
      </c>
      <c r="DA9" s="703"/>
      <c r="DB9" s="703"/>
      <c r="DC9" s="703"/>
      <c r="DD9" s="649">
        <v>8823</v>
      </c>
      <c r="DE9" s="644"/>
      <c r="DF9" s="644"/>
      <c r="DG9" s="644"/>
      <c r="DH9" s="644"/>
      <c r="DI9" s="644"/>
      <c r="DJ9" s="644"/>
      <c r="DK9" s="644"/>
      <c r="DL9" s="644"/>
      <c r="DM9" s="644"/>
      <c r="DN9" s="644"/>
      <c r="DO9" s="644"/>
      <c r="DP9" s="645"/>
      <c r="DQ9" s="649">
        <v>578207</v>
      </c>
      <c r="DR9" s="644"/>
      <c r="DS9" s="644"/>
      <c r="DT9" s="644"/>
      <c r="DU9" s="644"/>
      <c r="DV9" s="644"/>
      <c r="DW9" s="644"/>
      <c r="DX9" s="644"/>
      <c r="DY9" s="644"/>
      <c r="DZ9" s="644"/>
      <c r="EA9" s="644"/>
      <c r="EB9" s="644"/>
      <c r="EC9" s="684"/>
    </row>
    <row r="10" spans="2:143" ht="11.25" customHeight="1" x14ac:dyDescent="0.15">
      <c r="B10" s="638" t="s">
        <v>237</v>
      </c>
      <c r="C10" s="639"/>
      <c r="D10" s="639"/>
      <c r="E10" s="639"/>
      <c r="F10" s="639"/>
      <c r="G10" s="639"/>
      <c r="H10" s="639"/>
      <c r="I10" s="639"/>
      <c r="J10" s="639"/>
      <c r="K10" s="639"/>
      <c r="L10" s="639"/>
      <c r="M10" s="639"/>
      <c r="N10" s="639"/>
      <c r="O10" s="639"/>
      <c r="P10" s="639"/>
      <c r="Q10" s="640"/>
      <c r="R10" s="641" t="s">
        <v>122</v>
      </c>
      <c r="S10" s="644"/>
      <c r="T10" s="644"/>
      <c r="U10" s="644"/>
      <c r="V10" s="644"/>
      <c r="W10" s="644"/>
      <c r="X10" s="644"/>
      <c r="Y10" s="645"/>
      <c r="Z10" s="703" t="s">
        <v>122</v>
      </c>
      <c r="AA10" s="703"/>
      <c r="AB10" s="703"/>
      <c r="AC10" s="703"/>
      <c r="AD10" s="704" t="s">
        <v>229</v>
      </c>
      <c r="AE10" s="704"/>
      <c r="AF10" s="704"/>
      <c r="AG10" s="704"/>
      <c r="AH10" s="704"/>
      <c r="AI10" s="704"/>
      <c r="AJ10" s="704"/>
      <c r="AK10" s="704"/>
      <c r="AL10" s="646" t="s">
        <v>122</v>
      </c>
      <c r="AM10" s="647"/>
      <c r="AN10" s="647"/>
      <c r="AO10" s="705"/>
      <c r="AP10" s="638" t="s">
        <v>238</v>
      </c>
      <c r="AQ10" s="639"/>
      <c r="AR10" s="639"/>
      <c r="AS10" s="639"/>
      <c r="AT10" s="639"/>
      <c r="AU10" s="639"/>
      <c r="AV10" s="639"/>
      <c r="AW10" s="639"/>
      <c r="AX10" s="639"/>
      <c r="AY10" s="639"/>
      <c r="AZ10" s="639"/>
      <c r="BA10" s="639"/>
      <c r="BB10" s="639"/>
      <c r="BC10" s="639"/>
      <c r="BD10" s="639"/>
      <c r="BE10" s="639"/>
      <c r="BF10" s="640"/>
      <c r="BG10" s="641">
        <v>14191</v>
      </c>
      <c r="BH10" s="644"/>
      <c r="BI10" s="644"/>
      <c r="BJ10" s="644"/>
      <c r="BK10" s="644"/>
      <c r="BL10" s="644"/>
      <c r="BM10" s="644"/>
      <c r="BN10" s="645"/>
      <c r="BO10" s="703">
        <v>2.5</v>
      </c>
      <c r="BP10" s="703"/>
      <c r="BQ10" s="703"/>
      <c r="BR10" s="703"/>
      <c r="BS10" s="649" t="s">
        <v>122</v>
      </c>
      <c r="BT10" s="644"/>
      <c r="BU10" s="644"/>
      <c r="BV10" s="644"/>
      <c r="BW10" s="644"/>
      <c r="BX10" s="644"/>
      <c r="BY10" s="644"/>
      <c r="BZ10" s="644"/>
      <c r="CA10" s="644"/>
      <c r="CB10" s="684"/>
      <c r="CD10" s="685" t="s">
        <v>239</v>
      </c>
      <c r="CE10" s="682"/>
      <c r="CF10" s="682"/>
      <c r="CG10" s="682"/>
      <c r="CH10" s="682"/>
      <c r="CI10" s="682"/>
      <c r="CJ10" s="682"/>
      <c r="CK10" s="682"/>
      <c r="CL10" s="682"/>
      <c r="CM10" s="682"/>
      <c r="CN10" s="682"/>
      <c r="CO10" s="682"/>
      <c r="CP10" s="682"/>
      <c r="CQ10" s="683"/>
      <c r="CR10" s="641">
        <v>1613</v>
      </c>
      <c r="CS10" s="644"/>
      <c r="CT10" s="644"/>
      <c r="CU10" s="644"/>
      <c r="CV10" s="644"/>
      <c r="CW10" s="644"/>
      <c r="CX10" s="644"/>
      <c r="CY10" s="645"/>
      <c r="CZ10" s="703">
        <v>0</v>
      </c>
      <c r="DA10" s="703"/>
      <c r="DB10" s="703"/>
      <c r="DC10" s="703"/>
      <c r="DD10" s="649" t="s">
        <v>122</v>
      </c>
      <c r="DE10" s="644"/>
      <c r="DF10" s="644"/>
      <c r="DG10" s="644"/>
      <c r="DH10" s="644"/>
      <c r="DI10" s="644"/>
      <c r="DJ10" s="644"/>
      <c r="DK10" s="644"/>
      <c r="DL10" s="644"/>
      <c r="DM10" s="644"/>
      <c r="DN10" s="644"/>
      <c r="DO10" s="644"/>
      <c r="DP10" s="645"/>
      <c r="DQ10" s="649">
        <v>513</v>
      </c>
      <c r="DR10" s="644"/>
      <c r="DS10" s="644"/>
      <c r="DT10" s="644"/>
      <c r="DU10" s="644"/>
      <c r="DV10" s="644"/>
      <c r="DW10" s="644"/>
      <c r="DX10" s="644"/>
      <c r="DY10" s="644"/>
      <c r="DZ10" s="644"/>
      <c r="EA10" s="644"/>
      <c r="EB10" s="644"/>
      <c r="EC10" s="684"/>
    </row>
    <row r="11" spans="2:143" ht="11.25" customHeight="1" x14ac:dyDescent="0.15">
      <c r="B11" s="638" t="s">
        <v>240</v>
      </c>
      <c r="C11" s="639"/>
      <c r="D11" s="639"/>
      <c r="E11" s="639"/>
      <c r="F11" s="639"/>
      <c r="G11" s="639"/>
      <c r="H11" s="639"/>
      <c r="I11" s="639"/>
      <c r="J11" s="639"/>
      <c r="K11" s="639"/>
      <c r="L11" s="639"/>
      <c r="M11" s="639"/>
      <c r="N11" s="639"/>
      <c r="O11" s="639"/>
      <c r="P11" s="639"/>
      <c r="Q11" s="640"/>
      <c r="R11" s="641" t="s">
        <v>122</v>
      </c>
      <c r="S11" s="644"/>
      <c r="T11" s="644"/>
      <c r="U11" s="644"/>
      <c r="V11" s="644"/>
      <c r="W11" s="644"/>
      <c r="X11" s="644"/>
      <c r="Y11" s="645"/>
      <c r="Z11" s="703" t="s">
        <v>122</v>
      </c>
      <c r="AA11" s="703"/>
      <c r="AB11" s="703"/>
      <c r="AC11" s="703"/>
      <c r="AD11" s="704" t="s">
        <v>229</v>
      </c>
      <c r="AE11" s="704"/>
      <c r="AF11" s="704"/>
      <c r="AG11" s="704"/>
      <c r="AH11" s="704"/>
      <c r="AI11" s="704"/>
      <c r="AJ11" s="704"/>
      <c r="AK11" s="704"/>
      <c r="AL11" s="646" t="s">
        <v>122</v>
      </c>
      <c r="AM11" s="647"/>
      <c r="AN11" s="647"/>
      <c r="AO11" s="705"/>
      <c r="AP11" s="638" t="s">
        <v>241</v>
      </c>
      <c r="AQ11" s="639"/>
      <c r="AR11" s="639"/>
      <c r="AS11" s="639"/>
      <c r="AT11" s="639"/>
      <c r="AU11" s="639"/>
      <c r="AV11" s="639"/>
      <c r="AW11" s="639"/>
      <c r="AX11" s="639"/>
      <c r="AY11" s="639"/>
      <c r="AZ11" s="639"/>
      <c r="BA11" s="639"/>
      <c r="BB11" s="639"/>
      <c r="BC11" s="639"/>
      <c r="BD11" s="639"/>
      <c r="BE11" s="639"/>
      <c r="BF11" s="640"/>
      <c r="BG11" s="641">
        <v>14638</v>
      </c>
      <c r="BH11" s="644"/>
      <c r="BI11" s="644"/>
      <c r="BJ11" s="644"/>
      <c r="BK11" s="644"/>
      <c r="BL11" s="644"/>
      <c r="BM11" s="644"/>
      <c r="BN11" s="645"/>
      <c r="BO11" s="703">
        <v>2.5</v>
      </c>
      <c r="BP11" s="703"/>
      <c r="BQ11" s="703"/>
      <c r="BR11" s="703"/>
      <c r="BS11" s="649" t="s">
        <v>229</v>
      </c>
      <c r="BT11" s="644"/>
      <c r="BU11" s="644"/>
      <c r="BV11" s="644"/>
      <c r="BW11" s="644"/>
      <c r="BX11" s="644"/>
      <c r="BY11" s="644"/>
      <c r="BZ11" s="644"/>
      <c r="CA11" s="644"/>
      <c r="CB11" s="684"/>
      <c r="CD11" s="685" t="s">
        <v>242</v>
      </c>
      <c r="CE11" s="682"/>
      <c r="CF11" s="682"/>
      <c r="CG11" s="682"/>
      <c r="CH11" s="682"/>
      <c r="CI11" s="682"/>
      <c r="CJ11" s="682"/>
      <c r="CK11" s="682"/>
      <c r="CL11" s="682"/>
      <c r="CM11" s="682"/>
      <c r="CN11" s="682"/>
      <c r="CO11" s="682"/>
      <c r="CP11" s="682"/>
      <c r="CQ11" s="683"/>
      <c r="CR11" s="641">
        <v>445890</v>
      </c>
      <c r="CS11" s="644"/>
      <c r="CT11" s="644"/>
      <c r="CU11" s="644"/>
      <c r="CV11" s="644"/>
      <c r="CW11" s="644"/>
      <c r="CX11" s="644"/>
      <c r="CY11" s="645"/>
      <c r="CZ11" s="703">
        <v>6.7</v>
      </c>
      <c r="DA11" s="703"/>
      <c r="DB11" s="703"/>
      <c r="DC11" s="703"/>
      <c r="DD11" s="649">
        <v>82932</v>
      </c>
      <c r="DE11" s="644"/>
      <c r="DF11" s="644"/>
      <c r="DG11" s="644"/>
      <c r="DH11" s="644"/>
      <c r="DI11" s="644"/>
      <c r="DJ11" s="644"/>
      <c r="DK11" s="644"/>
      <c r="DL11" s="644"/>
      <c r="DM11" s="644"/>
      <c r="DN11" s="644"/>
      <c r="DO11" s="644"/>
      <c r="DP11" s="645"/>
      <c r="DQ11" s="649">
        <v>268131</v>
      </c>
      <c r="DR11" s="644"/>
      <c r="DS11" s="644"/>
      <c r="DT11" s="644"/>
      <c r="DU11" s="644"/>
      <c r="DV11" s="644"/>
      <c r="DW11" s="644"/>
      <c r="DX11" s="644"/>
      <c r="DY11" s="644"/>
      <c r="DZ11" s="644"/>
      <c r="EA11" s="644"/>
      <c r="EB11" s="644"/>
      <c r="EC11" s="684"/>
    </row>
    <row r="12" spans="2:143" ht="11.25" customHeight="1" x14ac:dyDescent="0.15">
      <c r="B12" s="638" t="s">
        <v>243</v>
      </c>
      <c r="C12" s="639"/>
      <c r="D12" s="639"/>
      <c r="E12" s="639"/>
      <c r="F12" s="639"/>
      <c r="G12" s="639"/>
      <c r="H12" s="639"/>
      <c r="I12" s="639"/>
      <c r="J12" s="639"/>
      <c r="K12" s="639"/>
      <c r="L12" s="639"/>
      <c r="M12" s="639"/>
      <c r="N12" s="639"/>
      <c r="O12" s="639"/>
      <c r="P12" s="639"/>
      <c r="Q12" s="640"/>
      <c r="R12" s="641">
        <v>112227</v>
      </c>
      <c r="S12" s="644"/>
      <c r="T12" s="644"/>
      <c r="U12" s="644"/>
      <c r="V12" s="644"/>
      <c r="W12" s="644"/>
      <c r="X12" s="644"/>
      <c r="Y12" s="645"/>
      <c r="Z12" s="703">
        <v>1.7</v>
      </c>
      <c r="AA12" s="703"/>
      <c r="AB12" s="703"/>
      <c r="AC12" s="703"/>
      <c r="AD12" s="704">
        <v>112227</v>
      </c>
      <c r="AE12" s="704"/>
      <c r="AF12" s="704"/>
      <c r="AG12" s="704"/>
      <c r="AH12" s="704"/>
      <c r="AI12" s="704"/>
      <c r="AJ12" s="704"/>
      <c r="AK12" s="704"/>
      <c r="AL12" s="646">
        <v>3.1</v>
      </c>
      <c r="AM12" s="647"/>
      <c r="AN12" s="647"/>
      <c r="AO12" s="705"/>
      <c r="AP12" s="638" t="s">
        <v>244</v>
      </c>
      <c r="AQ12" s="639"/>
      <c r="AR12" s="639"/>
      <c r="AS12" s="639"/>
      <c r="AT12" s="639"/>
      <c r="AU12" s="639"/>
      <c r="AV12" s="639"/>
      <c r="AW12" s="639"/>
      <c r="AX12" s="639"/>
      <c r="AY12" s="639"/>
      <c r="AZ12" s="639"/>
      <c r="BA12" s="639"/>
      <c r="BB12" s="639"/>
      <c r="BC12" s="639"/>
      <c r="BD12" s="639"/>
      <c r="BE12" s="639"/>
      <c r="BF12" s="640"/>
      <c r="BG12" s="641">
        <v>275821</v>
      </c>
      <c r="BH12" s="644"/>
      <c r="BI12" s="644"/>
      <c r="BJ12" s="644"/>
      <c r="BK12" s="644"/>
      <c r="BL12" s="644"/>
      <c r="BM12" s="644"/>
      <c r="BN12" s="645"/>
      <c r="BO12" s="703">
        <v>47.7</v>
      </c>
      <c r="BP12" s="703"/>
      <c r="BQ12" s="703"/>
      <c r="BR12" s="703"/>
      <c r="BS12" s="649" t="s">
        <v>122</v>
      </c>
      <c r="BT12" s="644"/>
      <c r="BU12" s="644"/>
      <c r="BV12" s="644"/>
      <c r="BW12" s="644"/>
      <c r="BX12" s="644"/>
      <c r="BY12" s="644"/>
      <c r="BZ12" s="644"/>
      <c r="CA12" s="644"/>
      <c r="CB12" s="684"/>
      <c r="CD12" s="685" t="s">
        <v>245</v>
      </c>
      <c r="CE12" s="682"/>
      <c r="CF12" s="682"/>
      <c r="CG12" s="682"/>
      <c r="CH12" s="682"/>
      <c r="CI12" s="682"/>
      <c r="CJ12" s="682"/>
      <c r="CK12" s="682"/>
      <c r="CL12" s="682"/>
      <c r="CM12" s="682"/>
      <c r="CN12" s="682"/>
      <c r="CO12" s="682"/>
      <c r="CP12" s="682"/>
      <c r="CQ12" s="683"/>
      <c r="CR12" s="641">
        <v>155449</v>
      </c>
      <c r="CS12" s="644"/>
      <c r="CT12" s="644"/>
      <c r="CU12" s="644"/>
      <c r="CV12" s="644"/>
      <c r="CW12" s="644"/>
      <c r="CX12" s="644"/>
      <c r="CY12" s="645"/>
      <c r="CZ12" s="703">
        <v>2.2999999999999998</v>
      </c>
      <c r="DA12" s="703"/>
      <c r="DB12" s="703"/>
      <c r="DC12" s="703"/>
      <c r="DD12" s="649">
        <v>54301</v>
      </c>
      <c r="DE12" s="644"/>
      <c r="DF12" s="644"/>
      <c r="DG12" s="644"/>
      <c r="DH12" s="644"/>
      <c r="DI12" s="644"/>
      <c r="DJ12" s="644"/>
      <c r="DK12" s="644"/>
      <c r="DL12" s="644"/>
      <c r="DM12" s="644"/>
      <c r="DN12" s="644"/>
      <c r="DO12" s="644"/>
      <c r="DP12" s="645"/>
      <c r="DQ12" s="649">
        <v>84907</v>
      </c>
      <c r="DR12" s="644"/>
      <c r="DS12" s="644"/>
      <c r="DT12" s="644"/>
      <c r="DU12" s="644"/>
      <c r="DV12" s="644"/>
      <c r="DW12" s="644"/>
      <c r="DX12" s="644"/>
      <c r="DY12" s="644"/>
      <c r="DZ12" s="644"/>
      <c r="EA12" s="644"/>
      <c r="EB12" s="644"/>
      <c r="EC12" s="684"/>
    </row>
    <row r="13" spans="2:143" ht="11.25" customHeight="1" x14ac:dyDescent="0.15">
      <c r="B13" s="638" t="s">
        <v>246</v>
      </c>
      <c r="C13" s="639"/>
      <c r="D13" s="639"/>
      <c r="E13" s="639"/>
      <c r="F13" s="639"/>
      <c r="G13" s="639"/>
      <c r="H13" s="639"/>
      <c r="I13" s="639"/>
      <c r="J13" s="639"/>
      <c r="K13" s="639"/>
      <c r="L13" s="639"/>
      <c r="M13" s="639"/>
      <c r="N13" s="639"/>
      <c r="O13" s="639"/>
      <c r="P13" s="639"/>
      <c r="Q13" s="640"/>
      <c r="R13" s="641" t="s">
        <v>122</v>
      </c>
      <c r="S13" s="644"/>
      <c r="T13" s="644"/>
      <c r="U13" s="644"/>
      <c r="V13" s="644"/>
      <c r="W13" s="644"/>
      <c r="X13" s="644"/>
      <c r="Y13" s="645"/>
      <c r="Z13" s="703" t="s">
        <v>122</v>
      </c>
      <c r="AA13" s="703"/>
      <c r="AB13" s="703"/>
      <c r="AC13" s="703"/>
      <c r="AD13" s="704" t="s">
        <v>122</v>
      </c>
      <c r="AE13" s="704"/>
      <c r="AF13" s="704"/>
      <c r="AG13" s="704"/>
      <c r="AH13" s="704"/>
      <c r="AI13" s="704"/>
      <c r="AJ13" s="704"/>
      <c r="AK13" s="704"/>
      <c r="AL13" s="646" t="s">
        <v>122</v>
      </c>
      <c r="AM13" s="647"/>
      <c r="AN13" s="647"/>
      <c r="AO13" s="705"/>
      <c r="AP13" s="638" t="s">
        <v>247</v>
      </c>
      <c r="AQ13" s="639"/>
      <c r="AR13" s="639"/>
      <c r="AS13" s="639"/>
      <c r="AT13" s="639"/>
      <c r="AU13" s="639"/>
      <c r="AV13" s="639"/>
      <c r="AW13" s="639"/>
      <c r="AX13" s="639"/>
      <c r="AY13" s="639"/>
      <c r="AZ13" s="639"/>
      <c r="BA13" s="639"/>
      <c r="BB13" s="639"/>
      <c r="BC13" s="639"/>
      <c r="BD13" s="639"/>
      <c r="BE13" s="639"/>
      <c r="BF13" s="640"/>
      <c r="BG13" s="641">
        <v>270692</v>
      </c>
      <c r="BH13" s="644"/>
      <c r="BI13" s="644"/>
      <c r="BJ13" s="644"/>
      <c r="BK13" s="644"/>
      <c r="BL13" s="644"/>
      <c r="BM13" s="644"/>
      <c r="BN13" s="645"/>
      <c r="BO13" s="703">
        <v>46.8</v>
      </c>
      <c r="BP13" s="703"/>
      <c r="BQ13" s="703"/>
      <c r="BR13" s="703"/>
      <c r="BS13" s="649" t="s">
        <v>229</v>
      </c>
      <c r="BT13" s="644"/>
      <c r="BU13" s="644"/>
      <c r="BV13" s="644"/>
      <c r="BW13" s="644"/>
      <c r="BX13" s="644"/>
      <c r="BY13" s="644"/>
      <c r="BZ13" s="644"/>
      <c r="CA13" s="644"/>
      <c r="CB13" s="684"/>
      <c r="CD13" s="685" t="s">
        <v>248</v>
      </c>
      <c r="CE13" s="682"/>
      <c r="CF13" s="682"/>
      <c r="CG13" s="682"/>
      <c r="CH13" s="682"/>
      <c r="CI13" s="682"/>
      <c r="CJ13" s="682"/>
      <c r="CK13" s="682"/>
      <c r="CL13" s="682"/>
      <c r="CM13" s="682"/>
      <c r="CN13" s="682"/>
      <c r="CO13" s="682"/>
      <c r="CP13" s="682"/>
      <c r="CQ13" s="683"/>
      <c r="CR13" s="641">
        <v>765835</v>
      </c>
      <c r="CS13" s="644"/>
      <c r="CT13" s="644"/>
      <c r="CU13" s="644"/>
      <c r="CV13" s="644"/>
      <c r="CW13" s="644"/>
      <c r="CX13" s="644"/>
      <c r="CY13" s="645"/>
      <c r="CZ13" s="703">
        <v>11.5</v>
      </c>
      <c r="DA13" s="703"/>
      <c r="DB13" s="703"/>
      <c r="DC13" s="703"/>
      <c r="DD13" s="649">
        <v>482181</v>
      </c>
      <c r="DE13" s="644"/>
      <c r="DF13" s="644"/>
      <c r="DG13" s="644"/>
      <c r="DH13" s="644"/>
      <c r="DI13" s="644"/>
      <c r="DJ13" s="644"/>
      <c r="DK13" s="644"/>
      <c r="DL13" s="644"/>
      <c r="DM13" s="644"/>
      <c r="DN13" s="644"/>
      <c r="DO13" s="644"/>
      <c r="DP13" s="645"/>
      <c r="DQ13" s="649">
        <v>389611</v>
      </c>
      <c r="DR13" s="644"/>
      <c r="DS13" s="644"/>
      <c r="DT13" s="644"/>
      <c r="DU13" s="644"/>
      <c r="DV13" s="644"/>
      <c r="DW13" s="644"/>
      <c r="DX13" s="644"/>
      <c r="DY13" s="644"/>
      <c r="DZ13" s="644"/>
      <c r="EA13" s="644"/>
      <c r="EB13" s="644"/>
      <c r="EC13" s="684"/>
    </row>
    <row r="14" spans="2:143" ht="11.25" customHeight="1" x14ac:dyDescent="0.15">
      <c r="B14" s="638" t="s">
        <v>249</v>
      </c>
      <c r="C14" s="639"/>
      <c r="D14" s="639"/>
      <c r="E14" s="639"/>
      <c r="F14" s="639"/>
      <c r="G14" s="639"/>
      <c r="H14" s="639"/>
      <c r="I14" s="639"/>
      <c r="J14" s="639"/>
      <c r="K14" s="639"/>
      <c r="L14" s="639"/>
      <c r="M14" s="639"/>
      <c r="N14" s="639"/>
      <c r="O14" s="639"/>
      <c r="P14" s="639"/>
      <c r="Q14" s="640"/>
      <c r="R14" s="641" t="s">
        <v>122</v>
      </c>
      <c r="S14" s="644"/>
      <c r="T14" s="644"/>
      <c r="U14" s="644"/>
      <c r="V14" s="644"/>
      <c r="W14" s="644"/>
      <c r="X14" s="644"/>
      <c r="Y14" s="645"/>
      <c r="Z14" s="703" t="s">
        <v>122</v>
      </c>
      <c r="AA14" s="703"/>
      <c r="AB14" s="703"/>
      <c r="AC14" s="703"/>
      <c r="AD14" s="704" t="s">
        <v>122</v>
      </c>
      <c r="AE14" s="704"/>
      <c r="AF14" s="704"/>
      <c r="AG14" s="704"/>
      <c r="AH14" s="704"/>
      <c r="AI14" s="704"/>
      <c r="AJ14" s="704"/>
      <c r="AK14" s="704"/>
      <c r="AL14" s="646" t="s">
        <v>122</v>
      </c>
      <c r="AM14" s="647"/>
      <c r="AN14" s="647"/>
      <c r="AO14" s="705"/>
      <c r="AP14" s="638" t="s">
        <v>250</v>
      </c>
      <c r="AQ14" s="639"/>
      <c r="AR14" s="639"/>
      <c r="AS14" s="639"/>
      <c r="AT14" s="639"/>
      <c r="AU14" s="639"/>
      <c r="AV14" s="639"/>
      <c r="AW14" s="639"/>
      <c r="AX14" s="639"/>
      <c r="AY14" s="639"/>
      <c r="AZ14" s="639"/>
      <c r="BA14" s="639"/>
      <c r="BB14" s="639"/>
      <c r="BC14" s="639"/>
      <c r="BD14" s="639"/>
      <c r="BE14" s="639"/>
      <c r="BF14" s="640"/>
      <c r="BG14" s="641">
        <v>22008</v>
      </c>
      <c r="BH14" s="644"/>
      <c r="BI14" s="644"/>
      <c r="BJ14" s="644"/>
      <c r="BK14" s="644"/>
      <c r="BL14" s="644"/>
      <c r="BM14" s="644"/>
      <c r="BN14" s="645"/>
      <c r="BO14" s="703">
        <v>3.8</v>
      </c>
      <c r="BP14" s="703"/>
      <c r="BQ14" s="703"/>
      <c r="BR14" s="703"/>
      <c r="BS14" s="649" t="s">
        <v>122</v>
      </c>
      <c r="BT14" s="644"/>
      <c r="BU14" s="644"/>
      <c r="BV14" s="644"/>
      <c r="BW14" s="644"/>
      <c r="BX14" s="644"/>
      <c r="BY14" s="644"/>
      <c r="BZ14" s="644"/>
      <c r="CA14" s="644"/>
      <c r="CB14" s="684"/>
      <c r="CD14" s="685" t="s">
        <v>251</v>
      </c>
      <c r="CE14" s="682"/>
      <c r="CF14" s="682"/>
      <c r="CG14" s="682"/>
      <c r="CH14" s="682"/>
      <c r="CI14" s="682"/>
      <c r="CJ14" s="682"/>
      <c r="CK14" s="682"/>
      <c r="CL14" s="682"/>
      <c r="CM14" s="682"/>
      <c r="CN14" s="682"/>
      <c r="CO14" s="682"/>
      <c r="CP14" s="682"/>
      <c r="CQ14" s="683"/>
      <c r="CR14" s="641">
        <v>239523</v>
      </c>
      <c r="CS14" s="644"/>
      <c r="CT14" s="644"/>
      <c r="CU14" s="644"/>
      <c r="CV14" s="644"/>
      <c r="CW14" s="644"/>
      <c r="CX14" s="644"/>
      <c r="CY14" s="645"/>
      <c r="CZ14" s="703">
        <v>3.6</v>
      </c>
      <c r="DA14" s="703"/>
      <c r="DB14" s="703"/>
      <c r="DC14" s="703"/>
      <c r="DD14" s="649">
        <v>20844</v>
      </c>
      <c r="DE14" s="644"/>
      <c r="DF14" s="644"/>
      <c r="DG14" s="644"/>
      <c r="DH14" s="644"/>
      <c r="DI14" s="644"/>
      <c r="DJ14" s="644"/>
      <c r="DK14" s="644"/>
      <c r="DL14" s="644"/>
      <c r="DM14" s="644"/>
      <c r="DN14" s="644"/>
      <c r="DO14" s="644"/>
      <c r="DP14" s="645"/>
      <c r="DQ14" s="649">
        <v>217968</v>
      </c>
      <c r="DR14" s="644"/>
      <c r="DS14" s="644"/>
      <c r="DT14" s="644"/>
      <c r="DU14" s="644"/>
      <c r="DV14" s="644"/>
      <c r="DW14" s="644"/>
      <c r="DX14" s="644"/>
      <c r="DY14" s="644"/>
      <c r="DZ14" s="644"/>
      <c r="EA14" s="644"/>
      <c r="EB14" s="644"/>
      <c r="EC14" s="684"/>
    </row>
    <row r="15" spans="2:143" ht="11.25" customHeight="1" x14ac:dyDescent="0.15">
      <c r="B15" s="638" t="s">
        <v>252</v>
      </c>
      <c r="C15" s="639"/>
      <c r="D15" s="639"/>
      <c r="E15" s="639"/>
      <c r="F15" s="639"/>
      <c r="G15" s="639"/>
      <c r="H15" s="639"/>
      <c r="I15" s="639"/>
      <c r="J15" s="639"/>
      <c r="K15" s="639"/>
      <c r="L15" s="639"/>
      <c r="M15" s="639"/>
      <c r="N15" s="639"/>
      <c r="O15" s="639"/>
      <c r="P15" s="639"/>
      <c r="Q15" s="640"/>
      <c r="R15" s="641">
        <v>10747</v>
      </c>
      <c r="S15" s="644"/>
      <c r="T15" s="644"/>
      <c r="U15" s="644"/>
      <c r="V15" s="644"/>
      <c r="W15" s="644"/>
      <c r="X15" s="644"/>
      <c r="Y15" s="645"/>
      <c r="Z15" s="703">
        <v>0.2</v>
      </c>
      <c r="AA15" s="703"/>
      <c r="AB15" s="703"/>
      <c r="AC15" s="703"/>
      <c r="AD15" s="704">
        <v>10747</v>
      </c>
      <c r="AE15" s="704"/>
      <c r="AF15" s="704"/>
      <c r="AG15" s="704"/>
      <c r="AH15" s="704"/>
      <c r="AI15" s="704"/>
      <c r="AJ15" s="704"/>
      <c r="AK15" s="704"/>
      <c r="AL15" s="646">
        <v>0.3</v>
      </c>
      <c r="AM15" s="647"/>
      <c r="AN15" s="647"/>
      <c r="AO15" s="705"/>
      <c r="AP15" s="638" t="s">
        <v>253</v>
      </c>
      <c r="AQ15" s="639"/>
      <c r="AR15" s="639"/>
      <c r="AS15" s="639"/>
      <c r="AT15" s="639"/>
      <c r="AU15" s="639"/>
      <c r="AV15" s="639"/>
      <c r="AW15" s="639"/>
      <c r="AX15" s="639"/>
      <c r="AY15" s="639"/>
      <c r="AZ15" s="639"/>
      <c r="BA15" s="639"/>
      <c r="BB15" s="639"/>
      <c r="BC15" s="639"/>
      <c r="BD15" s="639"/>
      <c r="BE15" s="639"/>
      <c r="BF15" s="640"/>
      <c r="BG15" s="641">
        <v>35969</v>
      </c>
      <c r="BH15" s="644"/>
      <c r="BI15" s="644"/>
      <c r="BJ15" s="644"/>
      <c r="BK15" s="644"/>
      <c r="BL15" s="644"/>
      <c r="BM15" s="644"/>
      <c r="BN15" s="645"/>
      <c r="BO15" s="703">
        <v>6.2</v>
      </c>
      <c r="BP15" s="703"/>
      <c r="BQ15" s="703"/>
      <c r="BR15" s="703"/>
      <c r="BS15" s="649" t="s">
        <v>229</v>
      </c>
      <c r="BT15" s="644"/>
      <c r="BU15" s="644"/>
      <c r="BV15" s="644"/>
      <c r="BW15" s="644"/>
      <c r="BX15" s="644"/>
      <c r="BY15" s="644"/>
      <c r="BZ15" s="644"/>
      <c r="CA15" s="644"/>
      <c r="CB15" s="684"/>
      <c r="CD15" s="685" t="s">
        <v>254</v>
      </c>
      <c r="CE15" s="682"/>
      <c r="CF15" s="682"/>
      <c r="CG15" s="682"/>
      <c r="CH15" s="682"/>
      <c r="CI15" s="682"/>
      <c r="CJ15" s="682"/>
      <c r="CK15" s="682"/>
      <c r="CL15" s="682"/>
      <c r="CM15" s="682"/>
      <c r="CN15" s="682"/>
      <c r="CO15" s="682"/>
      <c r="CP15" s="682"/>
      <c r="CQ15" s="683"/>
      <c r="CR15" s="641">
        <v>607491</v>
      </c>
      <c r="CS15" s="644"/>
      <c r="CT15" s="644"/>
      <c r="CU15" s="644"/>
      <c r="CV15" s="644"/>
      <c r="CW15" s="644"/>
      <c r="CX15" s="644"/>
      <c r="CY15" s="645"/>
      <c r="CZ15" s="703">
        <v>9.1999999999999993</v>
      </c>
      <c r="DA15" s="703"/>
      <c r="DB15" s="703"/>
      <c r="DC15" s="703"/>
      <c r="DD15" s="649">
        <v>147940</v>
      </c>
      <c r="DE15" s="644"/>
      <c r="DF15" s="644"/>
      <c r="DG15" s="644"/>
      <c r="DH15" s="644"/>
      <c r="DI15" s="644"/>
      <c r="DJ15" s="644"/>
      <c r="DK15" s="644"/>
      <c r="DL15" s="644"/>
      <c r="DM15" s="644"/>
      <c r="DN15" s="644"/>
      <c r="DO15" s="644"/>
      <c r="DP15" s="645"/>
      <c r="DQ15" s="649">
        <v>403435</v>
      </c>
      <c r="DR15" s="644"/>
      <c r="DS15" s="644"/>
      <c r="DT15" s="644"/>
      <c r="DU15" s="644"/>
      <c r="DV15" s="644"/>
      <c r="DW15" s="644"/>
      <c r="DX15" s="644"/>
      <c r="DY15" s="644"/>
      <c r="DZ15" s="644"/>
      <c r="EA15" s="644"/>
      <c r="EB15" s="644"/>
      <c r="EC15" s="684"/>
    </row>
    <row r="16" spans="2:143" ht="11.25" customHeight="1" x14ac:dyDescent="0.15">
      <c r="B16" s="638" t="s">
        <v>255</v>
      </c>
      <c r="C16" s="639"/>
      <c r="D16" s="639"/>
      <c r="E16" s="639"/>
      <c r="F16" s="639"/>
      <c r="G16" s="639"/>
      <c r="H16" s="639"/>
      <c r="I16" s="639"/>
      <c r="J16" s="639"/>
      <c r="K16" s="639"/>
      <c r="L16" s="639"/>
      <c r="M16" s="639"/>
      <c r="N16" s="639"/>
      <c r="O16" s="639"/>
      <c r="P16" s="639"/>
      <c r="Q16" s="640"/>
      <c r="R16" s="641" t="s">
        <v>229</v>
      </c>
      <c r="S16" s="644"/>
      <c r="T16" s="644"/>
      <c r="U16" s="644"/>
      <c r="V16" s="644"/>
      <c r="W16" s="644"/>
      <c r="X16" s="644"/>
      <c r="Y16" s="645"/>
      <c r="Z16" s="703" t="s">
        <v>122</v>
      </c>
      <c r="AA16" s="703"/>
      <c r="AB16" s="703"/>
      <c r="AC16" s="703"/>
      <c r="AD16" s="704" t="s">
        <v>122</v>
      </c>
      <c r="AE16" s="704"/>
      <c r="AF16" s="704"/>
      <c r="AG16" s="704"/>
      <c r="AH16" s="704"/>
      <c r="AI16" s="704"/>
      <c r="AJ16" s="704"/>
      <c r="AK16" s="704"/>
      <c r="AL16" s="646" t="s">
        <v>122</v>
      </c>
      <c r="AM16" s="647"/>
      <c r="AN16" s="647"/>
      <c r="AO16" s="705"/>
      <c r="AP16" s="638" t="s">
        <v>256</v>
      </c>
      <c r="AQ16" s="639"/>
      <c r="AR16" s="639"/>
      <c r="AS16" s="639"/>
      <c r="AT16" s="639"/>
      <c r="AU16" s="639"/>
      <c r="AV16" s="639"/>
      <c r="AW16" s="639"/>
      <c r="AX16" s="639"/>
      <c r="AY16" s="639"/>
      <c r="AZ16" s="639"/>
      <c r="BA16" s="639"/>
      <c r="BB16" s="639"/>
      <c r="BC16" s="639"/>
      <c r="BD16" s="639"/>
      <c r="BE16" s="639"/>
      <c r="BF16" s="640"/>
      <c r="BG16" s="641" t="s">
        <v>122</v>
      </c>
      <c r="BH16" s="644"/>
      <c r="BI16" s="644"/>
      <c r="BJ16" s="644"/>
      <c r="BK16" s="644"/>
      <c r="BL16" s="644"/>
      <c r="BM16" s="644"/>
      <c r="BN16" s="645"/>
      <c r="BO16" s="703" t="s">
        <v>122</v>
      </c>
      <c r="BP16" s="703"/>
      <c r="BQ16" s="703"/>
      <c r="BR16" s="703"/>
      <c r="BS16" s="649" t="s">
        <v>122</v>
      </c>
      <c r="BT16" s="644"/>
      <c r="BU16" s="644"/>
      <c r="BV16" s="644"/>
      <c r="BW16" s="644"/>
      <c r="BX16" s="644"/>
      <c r="BY16" s="644"/>
      <c r="BZ16" s="644"/>
      <c r="CA16" s="644"/>
      <c r="CB16" s="684"/>
      <c r="CD16" s="685" t="s">
        <v>257</v>
      </c>
      <c r="CE16" s="682"/>
      <c r="CF16" s="682"/>
      <c r="CG16" s="682"/>
      <c r="CH16" s="682"/>
      <c r="CI16" s="682"/>
      <c r="CJ16" s="682"/>
      <c r="CK16" s="682"/>
      <c r="CL16" s="682"/>
      <c r="CM16" s="682"/>
      <c r="CN16" s="682"/>
      <c r="CO16" s="682"/>
      <c r="CP16" s="682"/>
      <c r="CQ16" s="683"/>
      <c r="CR16" s="641">
        <v>1016</v>
      </c>
      <c r="CS16" s="644"/>
      <c r="CT16" s="644"/>
      <c r="CU16" s="644"/>
      <c r="CV16" s="644"/>
      <c r="CW16" s="644"/>
      <c r="CX16" s="644"/>
      <c r="CY16" s="645"/>
      <c r="CZ16" s="703">
        <v>0</v>
      </c>
      <c r="DA16" s="703"/>
      <c r="DB16" s="703"/>
      <c r="DC16" s="703"/>
      <c r="DD16" s="649" t="s">
        <v>122</v>
      </c>
      <c r="DE16" s="644"/>
      <c r="DF16" s="644"/>
      <c r="DG16" s="644"/>
      <c r="DH16" s="644"/>
      <c r="DI16" s="644"/>
      <c r="DJ16" s="644"/>
      <c r="DK16" s="644"/>
      <c r="DL16" s="644"/>
      <c r="DM16" s="644"/>
      <c r="DN16" s="644"/>
      <c r="DO16" s="644"/>
      <c r="DP16" s="645"/>
      <c r="DQ16" s="649">
        <v>965</v>
      </c>
      <c r="DR16" s="644"/>
      <c r="DS16" s="644"/>
      <c r="DT16" s="644"/>
      <c r="DU16" s="644"/>
      <c r="DV16" s="644"/>
      <c r="DW16" s="644"/>
      <c r="DX16" s="644"/>
      <c r="DY16" s="644"/>
      <c r="DZ16" s="644"/>
      <c r="EA16" s="644"/>
      <c r="EB16" s="644"/>
      <c r="EC16" s="684"/>
    </row>
    <row r="17" spans="2:133" ht="11.25" customHeight="1" x14ac:dyDescent="0.15">
      <c r="B17" s="638" t="s">
        <v>258</v>
      </c>
      <c r="C17" s="639"/>
      <c r="D17" s="639"/>
      <c r="E17" s="639"/>
      <c r="F17" s="639"/>
      <c r="G17" s="639"/>
      <c r="H17" s="639"/>
      <c r="I17" s="639"/>
      <c r="J17" s="639"/>
      <c r="K17" s="639"/>
      <c r="L17" s="639"/>
      <c r="M17" s="639"/>
      <c r="N17" s="639"/>
      <c r="O17" s="639"/>
      <c r="P17" s="639"/>
      <c r="Q17" s="640"/>
      <c r="R17" s="641">
        <v>1183</v>
      </c>
      <c r="S17" s="644"/>
      <c r="T17" s="644"/>
      <c r="U17" s="644"/>
      <c r="V17" s="644"/>
      <c r="W17" s="644"/>
      <c r="X17" s="644"/>
      <c r="Y17" s="645"/>
      <c r="Z17" s="703">
        <v>0</v>
      </c>
      <c r="AA17" s="703"/>
      <c r="AB17" s="703"/>
      <c r="AC17" s="703"/>
      <c r="AD17" s="704">
        <v>1183</v>
      </c>
      <c r="AE17" s="704"/>
      <c r="AF17" s="704"/>
      <c r="AG17" s="704"/>
      <c r="AH17" s="704"/>
      <c r="AI17" s="704"/>
      <c r="AJ17" s="704"/>
      <c r="AK17" s="704"/>
      <c r="AL17" s="646">
        <v>0</v>
      </c>
      <c r="AM17" s="647"/>
      <c r="AN17" s="647"/>
      <c r="AO17" s="705"/>
      <c r="AP17" s="638" t="s">
        <v>259</v>
      </c>
      <c r="AQ17" s="639"/>
      <c r="AR17" s="639"/>
      <c r="AS17" s="639"/>
      <c r="AT17" s="639"/>
      <c r="AU17" s="639"/>
      <c r="AV17" s="639"/>
      <c r="AW17" s="639"/>
      <c r="AX17" s="639"/>
      <c r="AY17" s="639"/>
      <c r="AZ17" s="639"/>
      <c r="BA17" s="639"/>
      <c r="BB17" s="639"/>
      <c r="BC17" s="639"/>
      <c r="BD17" s="639"/>
      <c r="BE17" s="639"/>
      <c r="BF17" s="640"/>
      <c r="BG17" s="641" t="s">
        <v>122</v>
      </c>
      <c r="BH17" s="644"/>
      <c r="BI17" s="644"/>
      <c r="BJ17" s="644"/>
      <c r="BK17" s="644"/>
      <c r="BL17" s="644"/>
      <c r="BM17" s="644"/>
      <c r="BN17" s="645"/>
      <c r="BO17" s="703" t="s">
        <v>122</v>
      </c>
      <c r="BP17" s="703"/>
      <c r="BQ17" s="703"/>
      <c r="BR17" s="703"/>
      <c r="BS17" s="649" t="s">
        <v>122</v>
      </c>
      <c r="BT17" s="644"/>
      <c r="BU17" s="644"/>
      <c r="BV17" s="644"/>
      <c r="BW17" s="644"/>
      <c r="BX17" s="644"/>
      <c r="BY17" s="644"/>
      <c r="BZ17" s="644"/>
      <c r="CA17" s="644"/>
      <c r="CB17" s="684"/>
      <c r="CD17" s="685" t="s">
        <v>260</v>
      </c>
      <c r="CE17" s="682"/>
      <c r="CF17" s="682"/>
      <c r="CG17" s="682"/>
      <c r="CH17" s="682"/>
      <c r="CI17" s="682"/>
      <c r="CJ17" s="682"/>
      <c r="CK17" s="682"/>
      <c r="CL17" s="682"/>
      <c r="CM17" s="682"/>
      <c r="CN17" s="682"/>
      <c r="CO17" s="682"/>
      <c r="CP17" s="682"/>
      <c r="CQ17" s="683"/>
      <c r="CR17" s="641">
        <v>868180</v>
      </c>
      <c r="CS17" s="644"/>
      <c r="CT17" s="644"/>
      <c r="CU17" s="644"/>
      <c r="CV17" s="644"/>
      <c r="CW17" s="644"/>
      <c r="CX17" s="644"/>
      <c r="CY17" s="645"/>
      <c r="CZ17" s="703">
        <v>13.1</v>
      </c>
      <c r="DA17" s="703"/>
      <c r="DB17" s="703"/>
      <c r="DC17" s="703"/>
      <c r="DD17" s="649" t="s">
        <v>122</v>
      </c>
      <c r="DE17" s="644"/>
      <c r="DF17" s="644"/>
      <c r="DG17" s="644"/>
      <c r="DH17" s="644"/>
      <c r="DI17" s="644"/>
      <c r="DJ17" s="644"/>
      <c r="DK17" s="644"/>
      <c r="DL17" s="644"/>
      <c r="DM17" s="644"/>
      <c r="DN17" s="644"/>
      <c r="DO17" s="644"/>
      <c r="DP17" s="645"/>
      <c r="DQ17" s="649">
        <v>755768</v>
      </c>
      <c r="DR17" s="644"/>
      <c r="DS17" s="644"/>
      <c r="DT17" s="644"/>
      <c r="DU17" s="644"/>
      <c r="DV17" s="644"/>
      <c r="DW17" s="644"/>
      <c r="DX17" s="644"/>
      <c r="DY17" s="644"/>
      <c r="DZ17" s="644"/>
      <c r="EA17" s="644"/>
      <c r="EB17" s="644"/>
      <c r="EC17" s="684"/>
    </row>
    <row r="18" spans="2:133" ht="11.25" customHeight="1" x14ac:dyDescent="0.15">
      <c r="B18" s="638" t="s">
        <v>261</v>
      </c>
      <c r="C18" s="639"/>
      <c r="D18" s="639"/>
      <c r="E18" s="639"/>
      <c r="F18" s="639"/>
      <c r="G18" s="639"/>
      <c r="H18" s="639"/>
      <c r="I18" s="639"/>
      <c r="J18" s="639"/>
      <c r="K18" s="639"/>
      <c r="L18" s="639"/>
      <c r="M18" s="639"/>
      <c r="N18" s="639"/>
      <c r="O18" s="639"/>
      <c r="P18" s="639"/>
      <c r="Q18" s="640"/>
      <c r="R18" s="641">
        <v>3239403</v>
      </c>
      <c r="S18" s="644"/>
      <c r="T18" s="644"/>
      <c r="U18" s="644"/>
      <c r="V18" s="644"/>
      <c r="W18" s="644"/>
      <c r="X18" s="644"/>
      <c r="Y18" s="645"/>
      <c r="Z18" s="703">
        <v>47.8</v>
      </c>
      <c r="AA18" s="703"/>
      <c r="AB18" s="703"/>
      <c r="AC18" s="703"/>
      <c r="AD18" s="704">
        <v>2900481</v>
      </c>
      <c r="AE18" s="704"/>
      <c r="AF18" s="704"/>
      <c r="AG18" s="704"/>
      <c r="AH18" s="704"/>
      <c r="AI18" s="704"/>
      <c r="AJ18" s="704"/>
      <c r="AK18" s="704"/>
      <c r="AL18" s="646">
        <v>79</v>
      </c>
      <c r="AM18" s="647"/>
      <c r="AN18" s="647"/>
      <c r="AO18" s="705"/>
      <c r="AP18" s="638" t="s">
        <v>262</v>
      </c>
      <c r="AQ18" s="639"/>
      <c r="AR18" s="639"/>
      <c r="AS18" s="639"/>
      <c r="AT18" s="639"/>
      <c r="AU18" s="639"/>
      <c r="AV18" s="639"/>
      <c r="AW18" s="639"/>
      <c r="AX18" s="639"/>
      <c r="AY18" s="639"/>
      <c r="AZ18" s="639"/>
      <c r="BA18" s="639"/>
      <c r="BB18" s="639"/>
      <c r="BC18" s="639"/>
      <c r="BD18" s="639"/>
      <c r="BE18" s="639"/>
      <c r="BF18" s="640"/>
      <c r="BG18" s="641" t="s">
        <v>122</v>
      </c>
      <c r="BH18" s="644"/>
      <c r="BI18" s="644"/>
      <c r="BJ18" s="644"/>
      <c r="BK18" s="644"/>
      <c r="BL18" s="644"/>
      <c r="BM18" s="644"/>
      <c r="BN18" s="645"/>
      <c r="BO18" s="703" t="s">
        <v>229</v>
      </c>
      <c r="BP18" s="703"/>
      <c r="BQ18" s="703"/>
      <c r="BR18" s="703"/>
      <c r="BS18" s="649" t="s">
        <v>122</v>
      </c>
      <c r="BT18" s="644"/>
      <c r="BU18" s="644"/>
      <c r="BV18" s="644"/>
      <c r="BW18" s="644"/>
      <c r="BX18" s="644"/>
      <c r="BY18" s="644"/>
      <c r="BZ18" s="644"/>
      <c r="CA18" s="644"/>
      <c r="CB18" s="684"/>
      <c r="CD18" s="685" t="s">
        <v>263</v>
      </c>
      <c r="CE18" s="682"/>
      <c r="CF18" s="682"/>
      <c r="CG18" s="682"/>
      <c r="CH18" s="682"/>
      <c r="CI18" s="682"/>
      <c r="CJ18" s="682"/>
      <c r="CK18" s="682"/>
      <c r="CL18" s="682"/>
      <c r="CM18" s="682"/>
      <c r="CN18" s="682"/>
      <c r="CO18" s="682"/>
      <c r="CP18" s="682"/>
      <c r="CQ18" s="683"/>
      <c r="CR18" s="641" t="s">
        <v>122</v>
      </c>
      <c r="CS18" s="644"/>
      <c r="CT18" s="644"/>
      <c r="CU18" s="644"/>
      <c r="CV18" s="644"/>
      <c r="CW18" s="644"/>
      <c r="CX18" s="644"/>
      <c r="CY18" s="645"/>
      <c r="CZ18" s="703" t="s">
        <v>229</v>
      </c>
      <c r="DA18" s="703"/>
      <c r="DB18" s="703"/>
      <c r="DC18" s="703"/>
      <c r="DD18" s="649" t="s">
        <v>122</v>
      </c>
      <c r="DE18" s="644"/>
      <c r="DF18" s="644"/>
      <c r="DG18" s="644"/>
      <c r="DH18" s="644"/>
      <c r="DI18" s="644"/>
      <c r="DJ18" s="644"/>
      <c r="DK18" s="644"/>
      <c r="DL18" s="644"/>
      <c r="DM18" s="644"/>
      <c r="DN18" s="644"/>
      <c r="DO18" s="644"/>
      <c r="DP18" s="645"/>
      <c r="DQ18" s="649" t="s">
        <v>229</v>
      </c>
      <c r="DR18" s="644"/>
      <c r="DS18" s="644"/>
      <c r="DT18" s="644"/>
      <c r="DU18" s="644"/>
      <c r="DV18" s="644"/>
      <c r="DW18" s="644"/>
      <c r="DX18" s="644"/>
      <c r="DY18" s="644"/>
      <c r="DZ18" s="644"/>
      <c r="EA18" s="644"/>
      <c r="EB18" s="644"/>
      <c r="EC18" s="684"/>
    </row>
    <row r="19" spans="2:133" ht="11.25" customHeight="1" x14ac:dyDescent="0.15">
      <c r="B19" s="638" t="s">
        <v>264</v>
      </c>
      <c r="C19" s="639"/>
      <c r="D19" s="639"/>
      <c r="E19" s="639"/>
      <c r="F19" s="639"/>
      <c r="G19" s="639"/>
      <c r="H19" s="639"/>
      <c r="I19" s="639"/>
      <c r="J19" s="639"/>
      <c r="K19" s="639"/>
      <c r="L19" s="639"/>
      <c r="M19" s="639"/>
      <c r="N19" s="639"/>
      <c r="O19" s="639"/>
      <c r="P19" s="639"/>
      <c r="Q19" s="640"/>
      <c r="R19" s="641">
        <v>2900481</v>
      </c>
      <c r="S19" s="644"/>
      <c r="T19" s="644"/>
      <c r="U19" s="644"/>
      <c r="V19" s="644"/>
      <c r="W19" s="644"/>
      <c r="X19" s="644"/>
      <c r="Y19" s="645"/>
      <c r="Z19" s="703">
        <v>42.8</v>
      </c>
      <c r="AA19" s="703"/>
      <c r="AB19" s="703"/>
      <c r="AC19" s="703"/>
      <c r="AD19" s="704">
        <v>2900481</v>
      </c>
      <c r="AE19" s="704"/>
      <c r="AF19" s="704"/>
      <c r="AG19" s="704"/>
      <c r="AH19" s="704"/>
      <c r="AI19" s="704"/>
      <c r="AJ19" s="704"/>
      <c r="AK19" s="704"/>
      <c r="AL19" s="646">
        <v>79</v>
      </c>
      <c r="AM19" s="647"/>
      <c r="AN19" s="647"/>
      <c r="AO19" s="705"/>
      <c r="AP19" s="638" t="s">
        <v>265</v>
      </c>
      <c r="AQ19" s="639"/>
      <c r="AR19" s="639"/>
      <c r="AS19" s="639"/>
      <c r="AT19" s="639"/>
      <c r="AU19" s="639"/>
      <c r="AV19" s="639"/>
      <c r="AW19" s="639"/>
      <c r="AX19" s="639"/>
      <c r="AY19" s="639"/>
      <c r="AZ19" s="639"/>
      <c r="BA19" s="639"/>
      <c r="BB19" s="639"/>
      <c r="BC19" s="639"/>
      <c r="BD19" s="639"/>
      <c r="BE19" s="639"/>
      <c r="BF19" s="640"/>
      <c r="BG19" s="641">
        <v>5050</v>
      </c>
      <c r="BH19" s="644"/>
      <c r="BI19" s="644"/>
      <c r="BJ19" s="644"/>
      <c r="BK19" s="644"/>
      <c r="BL19" s="644"/>
      <c r="BM19" s="644"/>
      <c r="BN19" s="645"/>
      <c r="BO19" s="703">
        <v>0.9</v>
      </c>
      <c r="BP19" s="703"/>
      <c r="BQ19" s="703"/>
      <c r="BR19" s="703"/>
      <c r="BS19" s="649" t="s">
        <v>122</v>
      </c>
      <c r="BT19" s="644"/>
      <c r="BU19" s="644"/>
      <c r="BV19" s="644"/>
      <c r="BW19" s="644"/>
      <c r="BX19" s="644"/>
      <c r="BY19" s="644"/>
      <c r="BZ19" s="644"/>
      <c r="CA19" s="644"/>
      <c r="CB19" s="684"/>
      <c r="CD19" s="685" t="s">
        <v>266</v>
      </c>
      <c r="CE19" s="682"/>
      <c r="CF19" s="682"/>
      <c r="CG19" s="682"/>
      <c r="CH19" s="682"/>
      <c r="CI19" s="682"/>
      <c r="CJ19" s="682"/>
      <c r="CK19" s="682"/>
      <c r="CL19" s="682"/>
      <c r="CM19" s="682"/>
      <c r="CN19" s="682"/>
      <c r="CO19" s="682"/>
      <c r="CP19" s="682"/>
      <c r="CQ19" s="683"/>
      <c r="CR19" s="641" t="s">
        <v>122</v>
      </c>
      <c r="CS19" s="644"/>
      <c r="CT19" s="644"/>
      <c r="CU19" s="644"/>
      <c r="CV19" s="644"/>
      <c r="CW19" s="644"/>
      <c r="CX19" s="644"/>
      <c r="CY19" s="645"/>
      <c r="CZ19" s="703" t="s">
        <v>229</v>
      </c>
      <c r="DA19" s="703"/>
      <c r="DB19" s="703"/>
      <c r="DC19" s="703"/>
      <c r="DD19" s="649" t="s">
        <v>122</v>
      </c>
      <c r="DE19" s="644"/>
      <c r="DF19" s="644"/>
      <c r="DG19" s="644"/>
      <c r="DH19" s="644"/>
      <c r="DI19" s="644"/>
      <c r="DJ19" s="644"/>
      <c r="DK19" s="644"/>
      <c r="DL19" s="644"/>
      <c r="DM19" s="644"/>
      <c r="DN19" s="644"/>
      <c r="DO19" s="644"/>
      <c r="DP19" s="645"/>
      <c r="DQ19" s="649" t="s">
        <v>122</v>
      </c>
      <c r="DR19" s="644"/>
      <c r="DS19" s="644"/>
      <c r="DT19" s="644"/>
      <c r="DU19" s="644"/>
      <c r="DV19" s="644"/>
      <c r="DW19" s="644"/>
      <c r="DX19" s="644"/>
      <c r="DY19" s="644"/>
      <c r="DZ19" s="644"/>
      <c r="EA19" s="644"/>
      <c r="EB19" s="644"/>
      <c r="EC19" s="684"/>
    </row>
    <row r="20" spans="2:133" ht="11.25" customHeight="1" x14ac:dyDescent="0.15">
      <c r="B20" s="638" t="s">
        <v>267</v>
      </c>
      <c r="C20" s="639"/>
      <c r="D20" s="639"/>
      <c r="E20" s="639"/>
      <c r="F20" s="639"/>
      <c r="G20" s="639"/>
      <c r="H20" s="639"/>
      <c r="I20" s="639"/>
      <c r="J20" s="639"/>
      <c r="K20" s="639"/>
      <c r="L20" s="639"/>
      <c r="M20" s="639"/>
      <c r="N20" s="639"/>
      <c r="O20" s="639"/>
      <c r="P20" s="639"/>
      <c r="Q20" s="640"/>
      <c r="R20" s="641">
        <v>338922</v>
      </c>
      <c r="S20" s="644"/>
      <c r="T20" s="644"/>
      <c r="U20" s="644"/>
      <c r="V20" s="644"/>
      <c r="W20" s="644"/>
      <c r="X20" s="644"/>
      <c r="Y20" s="645"/>
      <c r="Z20" s="703">
        <v>5</v>
      </c>
      <c r="AA20" s="703"/>
      <c r="AB20" s="703"/>
      <c r="AC20" s="703"/>
      <c r="AD20" s="704" t="s">
        <v>229</v>
      </c>
      <c r="AE20" s="704"/>
      <c r="AF20" s="704"/>
      <c r="AG20" s="704"/>
      <c r="AH20" s="704"/>
      <c r="AI20" s="704"/>
      <c r="AJ20" s="704"/>
      <c r="AK20" s="704"/>
      <c r="AL20" s="646" t="s">
        <v>122</v>
      </c>
      <c r="AM20" s="647"/>
      <c r="AN20" s="647"/>
      <c r="AO20" s="705"/>
      <c r="AP20" s="638" t="s">
        <v>268</v>
      </c>
      <c r="AQ20" s="639"/>
      <c r="AR20" s="639"/>
      <c r="AS20" s="639"/>
      <c r="AT20" s="639"/>
      <c r="AU20" s="639"/>
      <c r="AV20" s="639"/>
      <c r="AW20" s="639"/>
      <c r="AX20" s="639"/>
      <c r="AY20" s="639"/>
      <c r="AZ20" s="639"/>
      <c r="BA20" s="639"/>
      <c r="BB20" s="639"/>
      <c r="BC20" s="639"/>
      <c r="BD20" s="639"/>
      <c r="BE20" s="639"/>
      <c r="BF20" s="640"/>
      <c r="BG20" s="641">
        <v>5050</v>
      </c>
      <c r="BH20" s="644"/>
      <c r="BI20" s="644"/>
      <c r="BJ20" s="644"/>
      <c r="BK20" s="644"/>
      <c r="BL20" s="644"/>
      <c r="BM20" s="644"/>
      <c r="BN20" s="645"/>
      <c r="BO20" s="703">
        <v>0.9</v>
      </c>
      <c r="BP20" s="703"/>
      <c r="BQ20" s="703"/>
      <c r="BR20" s="703"/>
      <c r="BS20" s="649" t="s">
        <v>122</v>
      </c>
      <c r="BT20" s="644"/>
      <c r="BU20" s="644"/>
      <c r="BV20" s="644"/>
      <c r="BW20" s="644"/>
      <c r="BX20" s="644"/>
      <c r="BY20" s="644"/>
      <c r="BZ20" s="644"/>
      <c r="CA20" s="644"/>
      <c r="CB20" s="684"/>
      <c r="CD20" s="685" t="s">
        <v>269</v>
      </c>
      <c r="CE20" s="682"/>
      <c r="CF20" s="682"/>
      <c r="CG20" s="682"/>
      <c r="CH20" s="682"/>
      <c r="CI20" s="682"/>
      <c r="CJ20" s="682"/>
      <c r="CK20" s="682"/>
      <c r="CL20" s="682"/>
      <c r="CM20" s="682"/>
      <c r="CN20" s="682"/>
      <c r="CO20" s="682"/>
      <c r="CP20" s="682"/>
      <c r="CQ20" s="683"/>
      <c r="CR20" s="641">
        <v>6632939</v>
      </c>
      <c r="CS20" s="644"/>
      <c r="CT20" s="644"/>
      <c r="CU20" s="644"/>
      <c r="CV20" s="644"/>
      <c r="CW20" s="644"/>
      <c r="CX20" s="644"/>
      <c r="CY20" s="645"/>
      <c r="CZ20" s="703">
        <v>100</v>
      </c>
      <c r="DA20" s="703"/>
      <c r="DB20" s="703"/>
      <c r="DC20" s="703"/>
      <c r="DD20" s="649">
        <v>1150063</v>
      </c>
      <c r="DE20" s="644"/>
      <c r="DF20" s="644"/>
      <c r="DG20" s="644"/>
      <c r="DH20" s="644"/>
      <c r="DI20" s="644"/>
      <c r="DJ20" s="644"/>
      <c r="DK20" s="644"/>
      <c r="DL20" s="644"/>
      <c r="DM20" s="644"/>
      <c r="DN20" s="644"/>
      <c r="DO20" s="644"/>
      <c r="DP20" s="645"/>
      <c r="DQ20" s="649">
        <v>4313934</v>
      </c>
      <c r="DR20" s="644"/>
      <c r="DS20" s="644"/>
      <c r="DT20" s="644"/>
      <c r="DU20" s="644"/>
      <c r="DV20" s="644"/>
      <c r="DW20" s="644"/>
      <c r="DX20" s="644"/>
      <c r="DY20" s="644"/>
      <c r="DZ20" s="644"/>
      <c r="EA20" s="644"/>
      <c r="EB20" s="644"/>
      <c r="EC20" s="684"/>
    </row>
    <row r="21" spans="2:133" ht="11.25" customHeight="1" x14ac:dyDescent="0.15">
      <c r="B21" s="638" t="s">
        <v>270</v>
      </c>
      <c r="C21" s="639"/>
      <c r="D21" s="639"/>
      <c r="E21" s="639"/>
      <c r="F21" s="639"/>
      <c r="G21" s="639"/>
      <c r="H21" s="639"/>
      <c r="I21" s="639"/>
      <c r="J21" s="639"/>
      <c r="K21" s="639"/>
      <c r="L21" s="639"/>
      <c r="M21" s="639"/>
      <c r="N21" s="639"/>
      <c r="O21" s="639"/>
      <c r="P21" s="639"/>
      <c r="Q21" s="640"/>
      <c r="R21" s="641" t="s">
        <v>229</v>
      </c>
      <c r="S21" s="644"/>
      <c r="T21" s="644"/>
      <c r="U21" s="644"/>
      <c r="V21" s="644"/>
      <c r="W21" s="644"/>
      <c r="X21" s="644"/>
      <c r="Y21" s="645"/>
      <c r="Z21" s="703" t="s">
        <v>122</v>
      </c>
      <c r="AA21" s="703"/>
      <c r="AB21" s="703"/>
      <c r="AC21" s="703"/>
      <c r="AD21" s="704" t="s">
        <v>229</v>
      </c>
      <c r="AE21" s="704"/>
      <c r="AF21" s="704"/>
      <c r="AG21" s="704"/>
      <c r="AH21" s="704"/>
      <c r="AI21" s="704"/>
      <c r="AJ21" s="704"/>
      <c r="AK21" s="704"/>
      <c r="AL21" s="646" t="s">
        <v>122</v>
      </c>
      <c r="AM21" s="647"/>
      <c r="AN21" s="647"/>
      <c r="AO21" s="705"/>
      <c r="AP21" s="749" t="s">
        <v>271</v>
      </c>
      <c r="AQ21" s="756"/>
      <c r="AR21" s="756"/>
      <c r="AS21" s="756"/>
      <c r="AT21" s="756"/>
      <c r="AU21" s="756"/>
      <c r="AV21" s="756"/>
      <c r="AW21" s="756"/>
      <c r="AX21" s="756"/>
      <c r="AY21" s="756"/>
      <c r="AZ21" s="756"/>
      <c r="BA21" s="756"/>
      <c r="BB21" s="756"/>
      <c r="BC21" s="756"/>
      <c r="BD21" s="756"/>
      <c r="BE21" s="756"/>
      <c r="BF21" s="751"/>
      <c r="BG21" s="641">
        <v>5050</v>
      </c>
      <c r="BH21" s="644"/>
      <c r="BI21" s="644"/>
      <c r="BJ21" s="644"/>
      <c r="BK21" s="644"/>
      <c r="BL21" s="644"/>
      <c r="BM21" s="644"/>
      <c r="BN21" s="645"/>
      <c r="BO21" s="703">
        <v>0.9</v>
      </c>
      <c r="BP21" s="703"/>
      <c r="BQ21" s="703"/>
      <c r="BR21" s="703"/>
      <c r="BS21" s="649" t="s">
        <v>229</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272</v>
      </c>
      <c r="C22" s="639"/>
      <c r="D22" s="639"/>
      <c r="E22" s="639"/>
      <c r="F22" s="639"/>
      <c r="G22" s="639"/>
      <c r="H22" s="639"/>
      <c r="I22" s="639"/>
      <c r="J22" s="639"/>
      <c r="K22" s="639"/>
      <c r="L22" s="639"/>
      <c r="M22" s="639"/>
      <c r="N22" s="639"/>
      <c r="O22" s="639"/>
      <c r="P22" s="639"/>
      <c r="Q22" s="640"/>
      <c r="R22" s="641">
        <v>4003630</v>
      </c>
      <c r="S22" s="644"/>
      <c r="T22" s="644"/>
      <c r="U22" s="644"/>
      <c r="V22" s="644"/>
      <c r="W22" s="644"/>
      <c r="X22" s="644"/>
      <c r="Y22" s="645"/>
      <c r="Z22" s="703">
        <v>59.1</v>
      </c>
      <c r="AA22" s="703"/>
      <c r="AB22" s="703"/>
      <c r="AC22" s="703"/>
      <c r="AD22" s="704">
        <v>3664708</v>
      </c>
      <c r="AE22" s="704"/>
      <c r="AF22" s="704"/>
      <c r="AG22" s="704"/>
      <c r="AH22" s="704"/>
      <c r="AI22" s="704"/>
      <c r="AJ22" s="704"/>
      <c r="AK22" s="704"/>
      <c r="AL22" s="646">
        <v>99.8</v>
      </c>
      <c r="AM22" s="647"/>
      <c r="AN22" s="647"/>
      <c r="AO22" s="705"/>
      <c r="AP22" s="749" t="s">
        <v>273</v>
      </c>
      <c r="AQ22" s="756"/>
      <c r="AR22" s="756"/>
      <c r="AS22" s="756"/>
      <c r="AT22" s="756"/>
      <c r="AU22" s="756"/>
      <c r="AV22" s="756"/>
      <c r="AW22" s="756"/>
      <c r="AX22" s="756"/>
      <c r="AY22" s="756"/>
      <c r="AZ22" s="756"/>
      <c r="BA22" s="756"/>
      <c r="BB22" s="756"/>
      <c r="BC22" s="756"/>
      <c r="BD22" s="756"/>
      <c r="BE22" s="756"/>
      <c r="BF22" s="751"/>
      <c r="BG22" s="641" t="s">
        <v>229</v>
      </c>
      <c r="BH22" s="644"/>
      <c r="BI22" s="644"/>
      <c r="BJ22" s="644"/>
      <c r="BK22" s="644"/>
      <c r="BL22" s="644"/>
      <c r="BM22" s="644"/>
      <c r="BN22" s="645"/>
      <c r="BO22" s="703" t="s">
        <v>122</v>
      </c>
      <c r="BP22" s="703"/>
      <c r="BQ22" s="703"/>
      <c r="BR22" s="703"/>
      <c r="BS22" s="649" t="s">
        <v>122</v>
      </c>
      <c r="BT22" s="644"/>
      <c r="BU22" s="644"/>
      <c r="BV22" s="644"/>
      <c r="BW22" s="644"/>
      <c r="BX22" s="644"/>
      <c r="BY22" s="644"/>
      <c r="BZ22" s="644"/>
      <c r="CA22" s="644"/>
      <c r="CB22" s="684"/>
      <c r="CD22" s="758" t="s">
        <v>274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275</v>
      </c>
      <c r="C23" s="639"/>
      <c r="D23" s="639"/>
      <c r="E23" s="639"/>
      <c r="F23" s="639"/>
      <c r="G23" s="639"/>
      <c r="H23" s="639"/>
      <c r="I23" s="639"/>
      <c r="J23" s="639"/>
      <c r="K23" s="639"/>
      <c r="L23" s="639"/>
      <c r="M23" s="639"/>
      <c r="N23" s="639"/>
      <c r="O23" s="639"/>
      <c r="P23" s="639"/>
      <c r="Q23" s="640"/>
      <c r="R23" s="641">
        <v>784</v>
      </c>
      <c r="S23" s="644"/>
      <c r="T23" s="644"/>
      <c r="U23" s="644"/>
      <c r="V23" s="644"/>
      <c r="W23" s="644"/>
      <c r="X23" s="644"/>
      <c r="Y23" s="645"/>
      <c r="Z23" s="703">
        <v>0</v>
      </c>
      <c r="AA23" s="703"/>
      <c r="AB23" s="703"/>
      <c r="AC23" s="703"/>
      <c r="AD23" s="704">
        <v>784</v>
      </c>
      <c r="AE23" s="704"/>
      <c r="AF23" s="704"/>
      <c r="AG23" s="704"/>
      <c r="AH23" s="704"/>
      <c r="AI23" s="704"/>
      <c r="AJ23" s="704"/>
      <c r="AK23" s="704"/>
      <c r="AL23" s="646">
        <v>0</v>
      </c>
      <c r="AM23" s="647"/>
      <c r="AN23" s="647"/>
      <c r="AO23" s="705"/>
      <c r="AP23" s="749" t="s">
        <v>276</v>
      </c>
      <c r="AQ23" s="756"/>
      <c r="AR23" s="756"/>
      <c r="AS23" s="756"/>
      <c r="AT23" s="756"/>
      <c r="AU23" s="756"/>
      <c r="AV23" s="756"/>
      <c r="AW23" s="756"/>
      <c r="AX23" s="756"/>
      <c r="AY23" s="756"/>
      <c r="AZ23" s="756"/>
      <c r="BA23" s="756"/>
      <c r="BB23" s="756"/>
      <c r="BC23" s="756"/>
      <c r="BD23" s="756"/>
      <c r="BE23" s="756"/>
      <c r="BF23" s="751"/>
      <c r="BG23" s="641" t="s">
        <v>122</v>
      </c>
      <c r="BH23" s="644"/>
      <c r="BI23" s="644"/>
      <c r="BJ23" s="644"/>
      <c r="BK23" s="644"/>
      <c r="BL23" s="644"/>
      <c r="BM23" s="644"/>
      <c r="BN23" s="645"/>
      <c r="BO23" s="703" t="s">
        <v>122</v>
      </c>
      <c r="BP23" s="703"/>
      <c r="BQ23" s="703"/>
      <c r="BR23" s="703"/>
      <c r="BS23" s="649" t="s">
        <v>122</v>
      </c>
      <c r="BT23" s="644"/>
      <c r="BU23" s="644"/>
      <c r="BV23" s="644"/>
      <c r="BW23" s="644"/>
      <c r="BX23" s="644"/>
      <c r="BY23" s="644"/>
      <c r="BZ23" s="644"/>
      <c r="CA23" s="644"/>
      <c r="CB23" s="684"/>
      <c r="CD23" s="758" t="s">
        <v>215</v>
      </c>
      <c r="CE23" s="759"/>
      <c r="CF23" s="759"/>
      <c r="CG23" s="759"/>
      <c r="CH23" s="759"/>
      <c r="CI23" s="759"/>
      <c r="CJ23" s="759"/>
      <c r="CK23" s="759"/>
      <c r="CL23" s="759"/>
      <c r="CM23" s="759"/>
      <c r="CN23" s="759"/>
      <c r="CO23" s="759"/>
      <c r="CP23" s="759"/>
      <c r="CQ23" s="760"/>
      <c r="CR23" s="758" t="s">
        <v>277</v>
      </c>
      <c r="CS23" s="759"/>
      <c r="CT23" s="759"/>
      <c r="CU23" s="759"/>
      <c r="CV23" s="759"/>
      <c r="CW23" s="759"/>
      <c r="CX23" s="759"/>
      <c r="CY23" s="760"/>
      <c r="CZ23" s="758" t="s">
        <v>278</v>
      </c>
      <c r="DA23" s="759"/>
      <c r="DB23" s="759"/>
      <c r="DC23" s="760"/>
      <c r="DD23" s="758" t="s">
        <v>279</v>
      </c>
      <c r="DE23" s="759"/>
      <c r="DF23" s="759"/>
      <c r="DG23" s="759"/>
      <c r="DH23" s="759"/>
      <c r="DI23" s="759"/>
      <c r="DJ23" s="759"/>
      <c r="DK23" s="760"/>
      <c r="DL23" s="767" t="s">
        <v>280</v>
      </c>
      <c r="DM23" s="768"/>
      <c r="DN23" s="768"/>
      <c r="DO23" s="768"/>
      <c r="DP23" s="768"/>
      <c r="DQ23" s="768"/>
      <c r="DR23" s="768"/>
      <c r="DS23" s="768"/>
      <c r="DT23" s="768"/>
      <c r="DU23" s="768"/>
      <c r="DV23" s="769"/>
      <c r="DW23" s="758" t="s">
        <v>281</v>
      </c>
      <c r="DX23" s="759"/>
      <c r="DY23" s="759"/>
      <c r="DZ23" s="759"/>
      <c r="EA23" s="759"/>
      <c r="EB23" s="759"/>
      <c r="EC23" s="760"/>
    </row>
    <row r="24" spans="2:133" ht="11.25" customHeight="1" x14ac:dyDescent="0.15">
      <c r="B24" s="638" t="s">
        <v>282</v>
      </c>
      <c r="C24" s="639"/>
      <c r="D24" s="639"/>
      <c r="E24" s="639"/>
      <c r="F24" s="639"/>
      <c r="G24" s="639"/>
      <c r="H24" s="639"/>
      <c r="I24" s="639"/>
      <c r="J24" s="639"/>
      <c r="K24" s="639"/>
      <c r="L24" s="639"/>
      <c r="M24" s="639"/>
      <c r="N24" s="639"/>
      <c r="O24" s="639"/>
      <c r="P24" s="639"/>
      <c r="Q24" s="640"/>
      <c r="R24" s="641">
        <v>33408</v>
      </c>
      <c r="S24" s="644"/>
      <c r="T24" s="644"/>
      <c r="U24" s="644"/>
      <c r="V24" s="644"/>
      <c r="W24" s="644"/>
      <c r="X24" s="644"/>
      <c r="Y24" s="645"/>
      <c r="Z24" s="703">
        <v>0.5</v>
      </c>
      <c r="AA24" s="703"/>
      <c r="AB24" s="703"/>
      <c r="AC24" s="703"/>
      <c r="AD24" s="704" t="s">
        <v>229</v>
      </c>
      <c r="AE24" s="704"/>
      <c r="AF24" s="704"/>
      <c r="AG24" s="704"/>
      <c r="AH24" s="704"/>
      <c r="AI24" s="704"/>
      <c r="AJ24" s="704"/>
      <c r="AK24" s="704"/>
      <c r="AL24" s="646" t="s">
        <v>122</v>
      </c>
      <c r="AM24" s="647"/>
      <c r="AN24" s="647"/>
      <c r="AO24" s="705"/>
      <c r="AP24" s="749" t="s">
        <v>283</v>
      </c>
      <c r="AQ24" s="756"/>
      <c r="AR24" s="756"/>
      <c r="AS24" s="756"/>
      <c r="AT24" s="756"/>
      <c r="AU24" s="756"/>
      <c r="AV24" s="756"/>
      <c r="AW24" s="756"/>
      <c r="AX24" s="756"/>
      <c r="AY24" s="756"/>
      <c r="AZ24" s="756"/>
      <c r="BA24" s="756"/>
      <c r="BB24" s="756"/>
      <c r="BC24" s="756"/>
      <c r="BD24" s="756"/>
      <c r="BE24" s="756"/>
      <c r="BF24" s="751"/>
      <c r="BG24" s="641" t="s">
        <v>229</v>
      </c>
      <c r="BH24" s="644"/>
      <c r="BI24" s="644"/>
      <c r="BJ24" s="644"/>
      <c r="BK24" s="644"/>
      <c r="BL24" s="644"/>
      <c r="BM24" s="644"/>
      <c r="BN24" s="645"/>
      <c r="BO24" s="703" t="s">
        <v>122</v>
      </c>
      <c r="BP24" s="703"/>
      <c r="BQ24" s="703"/>
      <c r="BR24" s="703"/>
      <c r="BS24" s="649" t="s">
        <v>168</v>
      </c>
      <c r="BT24" s="644"/>
      <c r="BU24" s="644"/>
      <c r="BV24" s="644"/>
      <c r="BW24" s="644"/>
      <c r="BX24" s="644"/>
      <c r="BY24" s="644"/>
      <c r="BZ24" s="644"/>
      <c r="CA24" s="644"/>
      <c r="CB24" s="684"/>
      <c r="CD24" s="712" t="s">
        <v>284</v>
      </c>
      <c r="CE24" s="713"/>
      <c r="CF24" s="713"/>
      <c r="CG24" s="713"/>
      <c r="CH24" s="713"/>
      <c r="CI24" s="713"/>
      <c r="CJ24" s="713"/>
      <c r="CK24" s="713"/>
      <c r="CL24" s="713"/>
      <c r="CM24" s="713"/>
      <c r="CN24" s="713"/>
      <c r="CO24" s="713"/>
      <c r="CP24" s="713"/>
      <c r="CQ24" s="714"/>
      <c r="CR24" s="706">
        <v>2726110</v>
      </c>
      <c r="CS24" s="707"/>
      <c r="CT24" s="707"/>
      <c r="CU24" s="707"/>
      <c r="CV24" s="707"/>
      <c r="CW24" s="707"/>
      <c r="CX24" s="707"/>
      <c r="CY24" s="753"/>
      <c r="CZ24" s="754">
        <v>41.1</v>
      </c>
      <c r="DA24" s="723"/>
      <c r="DB24" s="723"/>
      <c r="DC24" s="757"/>
      <c r="DD24" s="752">
        <v>1967806</v>
      </c>
      <c r="DE24" s="707"/>
      <c r="DF24" s="707"/>
      <c r="DG24" s="707"/>
      <c r="DH24" s="707"/>
      <c r="DI24" s="707"/>
      <c r="DJ24" s="707"/>
      <c r="DK24" s="753"/>
      <c r="DL24" s="752">
        <v>1834843</v>
      </c>
      <c r="DM24" s="707"/>
      <c r="DN24" s="707"/>
      <c r="DO24" s="707"/>
      <c r="DP24" s="707"/>
      <c r="DQ24" s="707"/>
      <c r="DR24" s="707"/>
      <c r="DS24" s="707"/>
      <c r="DT24" s="707"/>
      <c r="DU24" s="707"/>
      <c r="DV24" s="753"/>
      <c r="DW24" s="754">
        <v>48.1</v>
      </c>
      <c r="DX24" s="723"/>
      <c r="DY24" s="723"/>
      <c r="DZ24" s="723"/>
      <c r="EA24" s="723"/>
      <c r="EB24" s="723"/>
      <c r="EC24" s="755"/>
    </row>
    <row r="25" spans="2:133" ht="11.25" customHeight="1" x14ac:dyDescent="0.15">
      <c r="B25" s="638" t="s">
        <v>285</v>
      </c>
      <c r="C25" s="639"/>
      <c r="D25" s="639"/>
      <c r="E25" s="639"/>
      <c r="F25" s="639"/>
      <c r="G25" s="639"/>
      <c r="H25" s="639"/>
      <c r="I25" s="639"/>
      <c r="J25" s="639"/>
      <c r="K25" s="639"/>
      <c r="L25" s="639"/>
      <c r="M25" s="639"/>
      <c r="N25" s="639"/>
      <c r="O25" s="639"/>
      <c r="P25" s="639"/>
      <c r="Q25" s="640"/>
      <c r="R25" s="641">
        <v>80681</v>
      </c>
      <c r="S25" s="644"/>
      <c r="T25" s="644"/>
      <c r="U25" s="644"/>
      <c r="V25" s="644"/>
      <c r="W25" s="644"/>
      <c r="X25" s="644"/>
      <c r="Y25" s="645"/>
      <c r="Z25" s="703">
        <v>1.2</v>
      </c>
      <c r="AA25" s="703"/>
      <c r="AB25" s="703"/>
      <c r="AC25" s="703"/>
      <c r="AD25" s="704">
        <v>2469</v>
      </c>
      <c r="AE25" s="704"/>
      <c r="AF25" s="704"/>
      <c r="AG25" s="704"/>
      <c r="AH25" s="704"/>
      <c r="AI25" s="704"/>
      <c r="AJ25" s="704"/>
      <c r="AK25" s="704"/>
      <c r="AL25" s="646">
        <v>0.1</v>
      </c>
      <c r="AM25" s="647"/>
      <c r="AN25" s="647"/>
      <c r="AO25" s="705"/>
      <c r="AP25" s="749" t="s">
        <v>286</v>
      </c>
      <c r="AQ25" s="756"/>
      <c r="AR25" s="756"/>
      <c r="AS25" s="756"/>
      <c r="AT25" s="756"/>
      <c r="AU25" s="756"/>
      <c r="AV25" s="756"/>
      <c r="AW25" s="756"/>
      <c r="AX25" s="756"/>
      <c r="AY25" s="756"/>
      <c r="AZ25" s="756"/>
      <c r="BA25" s="756"/>
      <c r="BB25" s="756"/>
      <c r="BC25" s="756"/>
      <c r="BD25" s="756"/>
      <c r="BE25" s="756"/>
      <c r="BF25" s="751"/>
      <c r="BG25" s="641" t="s">
        <v>229</v>
      </c>
      <c r="BH25" s="644"/>
      <c r="BI25" s="644"/>
      <c r="BJ25" s="644"/>
      <c r="BK25" s="644"/>
      <c r="BL25" s="644"/>
      <c r="BM25" s="644"/>
      <c r="BN25" s="645"/>
      <c r="BO25" s="703" t="s">
        <v>122</v>
      </c>
      <c r="BP25" s="703"/>
      <c r="BQ25" s="703"/>
      <c r="BR25" s="703"/>
      <c r="BS25" s="649" t="s">
        <v>122</v>
      </c>
      <c r="BT25" s="644"/>
      <c r="BU25" s="644"/>
      <c r="BV25" s="644"/>
      <c r="BW25" s="644"/>
      <c r="BX25" s="644"/>
      <c r="BY25" s="644"/>
      <c r="BZ25" s="644"/>
      <c r="CA25" s="644"/>
      <c r="CB25" s="684"/>
      <c r="CD25" s="685" t="s">
        <v>287</v>
      </c>
      <c r="CE25" s="682"/>
      <c r="CF25" s="682"/>
      <c r="CG25" s="682"/>
      <c r="CH25" s="682"/>
      <c r="CI25" s="682"/>
      <c r="CJ25" s="682"/>
      <c r="CK25" s="682"/>
      <c r="CL25" s="682"/>
      <c r="CM25" s="682"/>
      <c r="CN25" s="682"/>
      <c r="CO25" s="682"/>
      <c r="CP25" s="682"/>
      <c r="CQ25" s="683"/>
      <c r="CR25" s="641">
        <v>993899</v>
      </c>
      <c r="CS25" s="642"/>
      <c r="CT25" s="642"/>
      <c r="CU25" s="642"/>
      <c r="CV25" s="642"/>
      <c r="CW25" s="642"/>
      <c r="CX25" s="642"/>
      <c r="CY25" s="643"/>
      <c r="CZ25" s="646">
        <v>15</v>
      </c>
      <c r="DA25" s="675"/>
      <c r="DB25" s="675"/>
      <c r="DC25" s="676"/>
      <c r="DD25" s="649">
        <v>895487</v>
      </c>
      <c r="DE25" s="642"/>
      <c r="DF25" s="642"/>
      <c r="DG25" s="642"/>
      <c r="DH25" s="642"/>
      <c r="DI25" s="642"/>
      <c r="DJ25" s="642"/>
      <c r="DK25" s="643"/>
      <c r="DL25" s="649">
        <v>887721</v>
      </c>
      <c r="DM25" s="642"/>
      <c r="DN25" s="642"/>
      <c r="DO25" s="642"/>
      <c r="DP25" s="642"/>
      <c r="DQ25" s="642"/>
      <c r="DR25" s="642"/>
      <c r="DS25" s="642"/>
      <c r="DT25" s="642"/>
      <c r="DU25" s="642"/>
      <c r="DV25" s="643"/>
      <c r="DW25" s="646">
        <v>23.3</v>
      </c>
      <c r="DX25" s="675"/>
      <c r="DY25" s="675"/>
      <c r="DZ25" s="675"/>
      <c r="EA25" s="675"/>
      <c r="EB25" s="675"/>
      <c r="EC25" s="677"/>
    </row>
    <row r="26" spans="2:133" ht="11.25" customHeight="1" x14ac:dyDescent="0.15">
      <c r="B26" s="638" t="s">
        <v>288</v>
      </c>
      <c r="C26" s="639"/>
      <c r="D26" s="639"/>
      <c r="E26" s="639"/>
      <c r="F26" s="639"/>
      <c r="G26" s="639"/>
      <c r="H26" s="639"/>
      <c r="I26" s="639"/>
      <c r="J26" s="639"/>
      <c r="K26" s="639"/>
      <c r="L26" s="639"/>
      <c r="M26" s="639"/>
      <c r="N26" s="639"/>
      <c r="O26" s="639"/>
      <c r="P26" s="639"/>
      <c r="Q26" s="640"/>
      <c r="R26" s="641">
        <v>16885</v>
      </c>
      <c r="S26" s="644"/>
      <c r="T26" s="644"/>
      <c r="U26" s="644"/>
      <c r="V26" s="644"/>
      <c r="W26" s="644"/>
      <c r="X26" s="644"/>
      <c r="Y26" s="645"/>
      <c r="Z26" s="703">
        <v>0.2</v>
      </c>
      <c r="AA26" s="703"/>
      <c r="AB26" s="703"/>
      <c r="AC26" s="703"/>
      <c r="AD26" s="704" t="s">
        <v>122</v>
      </c>
      <c r="AE26" s="704"/>
      <c r="AF26" s="704"/>
      <c r="AG26" s="704"/>
      <c r="AH26" s="704"/>
      <c r="AI26" s="704"/>
      <c r="AJ26" s="704"/>
      <c r="AK26" s="704"/>
      <c r="AL26" s="646" t="s">
        <v>122</v>
      </c>
      <c r="AM26" s="647"/>
      <c r="AN26" s="647"/>
      <c r="AO26" s="705"/>
      <c r="AP26" s="749" t="s">
        <v>289</v>
      </c>
      <c r="AQ26" s="750"/>
      <c r="AR26" s="750"/>
      <c r="AS26" s="750"/>
      <c r="AT26" s="750"/>
      <c r="AU26" s="750"/>
      <c r="AV26" s="750"/>
      <c r="AW26" s="750"/>
      <c r="AX26" s="750"/>
      <c r="AY26" s="750"/>
      <c r="AZ26" s="750"/>
      <c r="BA26" s="750"/>
      <c r="BB26" s="750"/>
      <c r="BC26" s="750"/>
      <c r="BD26" s="750"/>
      <c r="BE26" s="750"/>
      <c r="BF26" s="751"/>
      <c r="BG26" s="641" t="s">
        <v>122</v>
      </c>
      <c r="BH26" s="644"/>
      <c r="BI26" s="644"/>
      <c r="BJ26" s="644"/>
      <c r="BK26" s="644"/>
      <c r="BL26" s="644"/>
      <c r="BM26" s="644"/>
      <c r="BN26" s="645"/>
      <c r="BO26" s="703" t="s">
        <v>229</v>
      </c>
      <c r="BP26" s="703"/>
      <c r="BQ26" s="703"/>
      <c r="BR26" s="703"/>
      <c r="BS26" s="649" t="s">
        <v>229</v>
      </c>
      <c r="BT26" s="644"/>
      <c r="BU26" s="644"/>
      <c r="BV26" s="644"/>
      <c r="BW26" s="644"/>
      <c r="BX26" s="644"/>
      <c r="BY26" s="644"/>
      <c r="BZ26" s="644"/>
      <c r="CA26" s="644"/>
      <c r="CB26" s="684"/>
      <c r="CD26" s="685" t="s">
        <v>290</v>
      </c>
      <c r="CE26" s="682"/>
      <c r="CF26" s="682"/>
      <c r="CG26" s="682"/>
      <c r="CH26" s="682"/>
      <c r="CI26" s="682"/>
      <c r="CJ26" s="682"/>
      <c r="CK26" s="682"/>
      <c r="CL26" s="682"/>
      <c r="CM26" s="682"/>
      <c r="CN26" s="682"/>
      <c r="CO26" s="682"/>
      <c r="CP26" s="682"/>
      <c r="CQ26" s="683"/>
      <c r="CR26" s="641">
        <v>532664</v>
      </c>
      <c r="CS26" s="644"/>
      <c r="CT26" s="644"/>
      <c r="CU26" s="644"/>
      <c r="CV26" s="644"/>
      <c r="CW26" s="644"/>
      <c r="CX26" s="644"/>
      <c r="CY26" s="645"/>
      <c r="CZ26" s="646">
        <v>8</v>
      </c>
      <c r="DA26" s="675"/>
      <c r="DB26" s="675"/>
      <c r="DC26" s="676"/>
      <c r="DD26" s="649">
        <v>491546</v>
      </c>
      <c r="DE26" s="644"/>
      <c r="DF26" s="644"/>
      <c r="DG26" s="644"/>
      <c r="DH26" s="644"/>
      <c r="DI26" s="644"/>
      <c r="DJ26" s="644"/>
      <c r="DK26" s="645"/>
      <c r="DL26" s="649" t="s">
        <v>122</v>
      </c>
      <c r="DM26" s="644"/>
      <c r="DN26" s="644"/>
      <c r="DO26" s="644"/>
      <c r="DP26" s="644"/>
      <c r="DQ26" s="644"/>
      <c r="DR26" s="644"/>
      <c r="DS26" s="644"/>
      <c r="DT26" s="644"/>
      <c r="DU26" s="644"/>
      <c r="DV26" s="645"/>
      <c r="DW26" s="646" t="s">
        <v>122</v>
      </c>
      <c r="DX26" s="675"/>
      <c r="DY26" s="675"/>
      <c r="DZ26" s="675"/>
      <c r="EA26" s="675"/>
      <c r="EB26" s="675"/>
      <c r="EC26" s="677"/>
    </row>
    <row r="27" spans="2:133" ht="11.25" customHeight="1" x14ac:dyDescent="0.15">
      <c r="B27" s="638" t="s">
        <v>291</v>
      </c>
      <c r="C27" s="639"/>
      <c r="D27" s="639"/>
      <c r="E27" s="639"/>
      <c r="F27" s="639"/>
      <c r="G27" s="639"/>
      <c r="H27" s="639"/>
      <c r="I27" s="639"/>
      <c r="J27" s="639"/>
      <c r="K27" s="639"/>
      <c r="L27" s="639"/>
      <c r="M27" s="639"/>
      <c r="N27" s="639"/>
      <c r="O27" s="639"/>
      <c r="P27" s="639"/>
      <c r="Q27" s="640"/>
      <c r="R27" s="641">
        <v>553070</v>
      </c>
      <c r="S27" s="644"/>
      <c r="T27" s="644"/>
      <c r="U27" s="644"/>
      <c r="V27" s="644"/>
      <c r="W27" s="644"/>
      <c r="X27" s="644"/>
      <c r="Y27" s="645"/>
      <c r="Z27" s="703">
        <v>8.1999999999999993</v>
      </c>
      <c r="AA27" s="703"/>
      <c r="AB27" s="703"/>
      <c r="AC27" s="703"/>
      <c r="AD27" s="704" t="s">
        <v>229</v>
      </c>
      <c r="AE27" s="704"/>
      <c r="AF27" s="704"/>
      <c r="AG27" s="704"/>
      <c r="AH27" s="704"/>
      <c r="AI27" s="704"/>
      <c r="AJ27" s="704"/>
      <c r="AK27" s="704"/>
      <c r="AL27" s="646" t="s">
        <v>122</v>
      </c>
      <c r="AM27" s="647"/>
      <c r="AN27" s="647"/>
      <c r="AO27" s="705"/>
      <c r="AP27" s="638" t="s">
        <v>292</v>
      </c>
      <c r="AQ27" s="639"/>
      <c r="AR27" s="639"/>
      <c r="AS27" s="639"/>
      <c r="AT27" s="639"/>
      <c r="AU27" s="639"/>
      <c r="AV27" s="639"/>
      <c r="AW27" s="639"/>
      <c r="AX27" s="639"/>
      <c r="AY27" s="639"/>
      <c r="AZ27" s="639"/>
      <c r="BA27" s="639"/>
      <c r="BB27" s="639"/>
      <c r="BC27" s="639"/>
      <c r="BD27" s="639"/>
      <c r="BE27" s="639"/>
      <c r="BF27" s="640"/>
      <c r="BG27" s="641">
        <v>577881</v>
      </c>
      <c r="BH27" s="644"/>
      <c r="BI27" s="644"/>
      <c r="BJ27" s="644"/>
      <c r="BK27" s="644"/>
      <c r="BL27" s="644"/>
      <c r="BM27" s="644"/>
      <c r="BN27" s="645"/>
      <c r="BO27" s="703">
        <v>100</v>
      </c>
      <c r="BP27" s="703"/>
      <c r="BQ27" s="703"/>
      <c r="BR27" s="703"/>
      <c r="BS27" s="649" t="s">
        <v>122</v>
      </c>
      <c r="BT27" s="644"/>
      <c r="BU27" s="644"/>
      <c r="BV27" s="644"/>
      <c r="BW27" s="644"/>
      <c r="BX27" s="644"/>
      <c r="BY27" s="644"/>
      <c r="BZ27" s="644"/>
      <c r="CA27" s="644"/>
      <c r="CB27" s="684"/>
      <c r="CD27" s="685" t="s">
        <v>293</v>
      </c>
      <c r="CE27" s="682"/>
      <c r="CF27" s="682"/>
      <c r="CG27" s="682"/>
      <c r="CH27" s="682"/>
      <c r="CI27" s="682"/>
      <c r="CJ27" s="682"/>
      <c r="CK27" s="682"/>
      <c r="CL27" s="682"/>
      <c r="CM27" s="682"/>
      <c r="CN27" s="682"/>
      <c r="CO27" s="682"/>
      <c r="CP27" s="682"/>
      <c r="CQ27" s="683"/>
      <c r="CR27" s="641">
        <v>864031</v>
      </c>
      <c r="CS27" s="642"/>
      <c r="CT27" s="642"/>
      <c r="CU27" s="642"/>
      <c r="CV27" s="642"/>
      <c r="CW27" s="642"/>
      <c r="CX27" s="642"/>
      <c r="CY27" s="643"/>
      <c r="CZ27" s="646">
        <v>13</v>
      </c>
      <c r="DA27" s="675"/>
      <c r="DB27" s="675"/>
      <c r="DC27" s="676"/>
      <c r="DD27" s="649">
        <v>316551</v>
      </c>
      <c r="DE27" s="642"/>
      <c r="DF27" s="642"/>
      <c r="DG27" s="642"/>
      <c r="DH27" s="642"/>
      <c r="DI27" s="642"/>
      <c r="DJ27" s="642"/>
      <c r="DK27" s="643"/>
      <c r="DL27" s="649">
        <v>295762</v>
      </c>
      <c r="DM27" s="642"/>
      <c r="DN27" s="642"/>
      <c r="DO27" s="642"/>
      <c r="DP27" s="642"/>
      <c r="DQ27" s="642"/>
      <c r="DR27" s="642"/>
      <c r="DS27" s="642"/>
      <c r="DT27" s="642"/>
      <c r="DU27" s="642"/>
      <c r="DV27" s="643"/>
      <c r="DW27" s="646">
        <v>7.7</v>
      </c>
      <c r="DX27" s="675"/>
      <c r="DY27" s="675"/>
      <c r="DZ27" s="675"/>
      <c r="EA27" s="675"/>
      <c r="EB27" s="675"/>
      <c r="EC27" s="677"/>
    </row>
    <row r="28" spans="2:133" ht="11.25" customHeight="1" x14ac:dyDescent="0.15">
      <c r="B28" s="746" t="s">
        <v>294</v>
      </c>
      <c r="C28" s="747"/>
      <c r="D28" s="747"/>
      <c r="E28" s="747"/>
      <c r="F28" s="747"/>
      <c r="G28" s="747"/>
      <c r="H28" s="747"/>
      <c r="I28" s="747"/>
      <c r="J28" s="747"/>
      <c r="K28" s="747"/>
      <c r="L28" s="747"/>
      <c r="M28" s="747"/>
      <c r="N28" s="747"/>
      <c r="O28" s="747"/>
      <c r="P28" s="747"/>
      <c r="Q28" s="748"/>
      <c r="R28" s="641" t="s">
        <v>168</v>
      </c>
      <c r="S28" s="644"/>
      <c r="T28" s="644"/>
      <c r="U28" s="644"/>
      <c r="V28" s="644"/>
      <c r="W28" s="644"/>
      <c r="X28" s="644"/>
      <c r="Y28" s="645"/>
      <c r="Z28" s="703" t="s">
        <v>122</v>
      </c>
      <c r="AA28" s="703"/>
      <c r="AB28" s="703"/>
      <c r="AC28" s="703"/>
      <c r="AD28" s="704" t="s">
        <v>229</v>
      </c>
      <c r="AE28" s="704"/>
      <c r="AF28" s="704"/>
      <c r="AG28" s="704"/>
      <c r="AH28" s="704"/>
      <c r="AI28" s="704"/>
      <c r="AJ28" s="704"/>
      <c r="AK28" s="704"/>
      <c r="AL28" s="646" t="s">
        <v>122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295</v>
      </c>
      <c r="CE28" s="682"/>
      <c r="CF28" s="682"/>
      <c r="CG28" s="682"/>
      <c r="CH28" s="682"/>
      <c r="CI28" s="682"/>
      <c r="CJ28" s="682"/>
      <c r="CK28" s="682"/>
      <c r="CL28" s="682"/>
      <c r="CM28" s="682"/>
      <c r="CN28" s="682"/>
      <c r="CO28" s="682"/>
      <c r="CP28" s="682"/>
      <c r="CQ28" s="683"/>
      <c r="CR28" s="641">
        <v>868180</v>
      </c>
      <c r="CS28" s="644"/>
      <c r="CT28" s="644"/>
      <c r="CU28" s="644"/>
      <c r="CV28" s="644"/>
      <c r="CW28" s="644"/>
      <c r="CX28" s="644"/>
      <c r="CY28" s="645"/>
      <c r="CZ28" s="646">
        <v>13.1</v>
      </c>
      <c r="DA28" s="675"/>
      <c r="DB28" s="675"/>
      <c r="DC28" s="676"/>
      <c r="DD28" s="649">
        <v>755768</v>
      </c>
      <c r="DE28" s="644"/>
      <c r="DF28" s="644"/>
      <c r="DG28" s="644"/>
      <c r="DH28" s="644"/>
      <c r="DI28" s="644"/>
      <c r="DJ28" s="644"/>
      <c r="DK28" s="645"/>
      <c r="DL28" s="649">
        <v>651360</v>
      </c>
      <c r="DM28" s="644"/>
      <c r="DN28" s="644"/>
      <c r="DO28" s="644"/>
      <c r="DP28" s="644"/>
      <c r="DQ28" s="644"/>
      <c r="DR28" s="644"/>
      <c r="DS28" s="644"/>
      <c r="DT28" s="644"/>
      <c r="DU28" s="644"/>
      <c r="DV28" s="645"/>
      <c r="DW28" s="646">
        <v>17.100000000000001</v>
      </c>
      <c r="DX28" s="675"/>
      <c r="DY28" s="675"/>
      <c r="DZ28" s="675"/>
      <c r="EA28" s="675"/>
      <c r="EB28" s="675"/>
      <c r="EC28" s="677"/>
    </row>
    <row r="29" spans="2:133" ht="11.25" customHeight="1" x14ac:dyDescent="0.15">
      <c r="B29" s="638" t="s">
        <v>296</v>
      </c>
      <c r="C29" s="639"/>
      <c r="D29" s="639"/>
      <c r="E29" s="639"/>
      <c r="F29" s="639"/>
      <c r="G29" s="639"/>
      <c r="H29" s="639"/>
      <c r="I29" s="639"/>
      <c r="J29" s="639"/>
      <c r="K29" s="639"/>
      <c r="L29" s="639"/>
      <c r="M29" s="639"/>
      <c r="N29" s="639"/>
      <c r="O29" s="639"/>
      <c r="P29" s="639"/>
      <c r="Q29" s="640"/>
      <c r="R29" s="641">
        <v>386528</v>
      </c>
      <c r="S29" s="644"/>
      <c r="T29" s="644"/>
      <c r="U29" s="644"/>
      <c r="V29" s="644"/>
      <c r="W29" s="644"/>
      <c r="X29" s="644"/>
      <c r="Y29" s="645"/>
      <c r="Z29" s="703">
        <v>5.7</v>
      </c>
      <c r="AA29" s="703"/>
      <c r="AB29" s="703"/>
      <c r="AC29" s="703"/>
      <c r="AD29" s="704" t="s">
        <v>122</v>
      </c>
      <c r="AE29" s="704"/>
      <c r="AF29" s="704"/>
      <c r="AG29" s="704"/>
      <c r="AH29" s="704"/>
      <c r="AI29" s="704"/>
      <c r="AJ29" s="704"/>
      <c r="AK29" s="704"/>
      <c r="AL29" s="646" t="s">
        <v>229</v>
      </c>
      <c r="AM29" s="647"/>
      <c r="AN29" s="647"/>
      <c r="AO29" s="705"/>
      <c r="AP29" s="715" t="s">
        <v>215</v>
      </c>
      <c r="AQ29" s="716"/>
      <c r="AR29" s="716"/>
      <c r="AS29" s="716"/>
      <c r="AT29" s="716"/>
      <c r="AU29" s="716"/>
      <c r="AV29" s="716"/>
      <c r="AW29" s="716"/>
      <c r="AX29" s="716"/>
      <c r="AY29" s="716"/>
      <c r="AZ29" s="716"/>
      <c r="BA29" s="716"/>
      <c r="BB29" s="716"/>
      <c r="BC29" s="716"/>
      <c r="BD29" s="716"/>
      <c r="BE29" s="716"/>
      <c r="BF29" s="717"/>
      <c r="BG29" s="715" t="s">
        <v>297</v>
      </c>
      <c r="BH29" s="743"/>
      <c r="BI29" s="743"/>
      <c r="BJ29" s="743"/>
      <c r="BK29" s="743"/>
      <c r="BL29" s="743"/>
      <c r="BM29" s="743"/>
      <c r="BN29" s="743"/>
      <c r="BO29" s="743"/>
      <c r="BP29" s="743"/>
      <c r="BQ29" s="744"/>
      <c r="BR29" s="715" t="s">
        <v>298</v>
      </c>
      <c r="BS29" s="743"/>
      <c r="BT29" s="743"/>
      <c r="BU29" s="743"/>
      <c r="BV29" s="743"/>
      <c r="BW29" s="743"/>
      <c r="BX29" s="743"/>
      <c r="BY29" s="743"/>
      <c r="BZ29" s="743"/>
      <c r="CA29" s="743"/>
      <c r="CB29" s="744"/>
      <c r="CD29" s="725" t="s">
        <v>299</v>
      </c>
      <c r="CE29" s="726"/>
      <c r="CF29" s="685" t="s">
        <v>300</v>
      </c>
      <c r="CG29" s="682"/>
      <c r="CH29" s="682"/>
      <c r="CI29" s="682"/>
      <c r="CJ29" s="682"/>
      <c r="CK29" s="682"/>
      <c r="CL29" s="682"/>
      <c r="CM29" s="682"/>
      <c r="CN29" s="682"/>
      <c r="CO29" s="682"/>
      <c r="CP29" s="682"/>
      <c r="CQ29" s="683"/>
      <c r="CR29" s="641">
        <v>868069</v>
      </c>
      <c r="CS29" s="642"/>
      <c r="CT29" s="642"/>
      <c r="CU29" s="642"/>
      <c r="CV29" s="642"/>
      <c r="CW29" s="642"/>
      <c r="CX29" s="642"/>
      <c r="CY29" s="643"/>
      <c r="CZ29" s="646">
        <v>13.1</v>
      </c>
      <c r="DA29" s="675"/>
      <c r="DB29" s="675"/>
      <c r="DC29" s="676"/>
      <c r="DD29" s="649">
        <v>755657</v>
      </c>
      <c r="DE29" s="642"/>
      <c r="DF29" s="642"/>
      <c r="DG29" s="642"/>
      <c r="DH29" s="642"/>
      <c r="DI29" s="642"/>
      <c r="DJ29" s="642"/>
      <c r="DK29" s="643"/>
      <c r="DL29" s="649">
        <v>651249</v>
      </c>
      <c r="DM29" s="642"/>
      <c r="DN29" s="642"/>
      <c r="DO29" s="642"/>
      <c r="DP29" s="642"/>
      <c r="DQ29" s="642"/>
      <c r="DR29" s="642"/>
      <c r="DS29" s="642"/>
      <c r="DT29" s="642"/>
      <c r="DU29" s="642"/>
      <c r="DV29" s="643"/>
      <c r="DW29" s="646">
        <v>17.100000000000001</v>
      </c>
      <c r="DX29" s="675"/>
      <c r="DY29" s="675"/>
      <c r="DZ29" s="675"/>
      <c r="EA29" s="675"/>
      <c r="EB29" s="675"/>
      <c r="EC29" s="677"/>
    </row>
    <row r="30" spans="2:133" ht="11.25" customHeight="1" x14ac:dyDescent="0.15">
      <c r="B30" s="638" t="s">
        <v>301</v>
      </c>
      <c r="C30" s="639"/>
      <c r="D30" s="639"/>
      <c r="E30" s="639"/>
      <c r="F30" s="639"/>
      <c r="G30" s="639"/>
      <c r="H30" s="639"/>
      <c r="I30" s="639"/>
      <c r="J30" s="639"/>
      <c r="K30" s="639"/>
      <c r="L30" s="639"/>
      <c r="M30" s="639"/>
      <c r="N30" s="639"/>
      <c r="O30" s="639"/>
      <c r="P30" s="639"/>
      <c r="Q30" s="640"/>
      <c r="R30" s="641">
        <v>18123</v>
      </c>
      <c r="S30" s="644"/>
      <c r="T30" s="644"/>
      <c r="U30" s="644"/>
      <c r="V30" s="644"/>
      <c r="W30" s="644"/>
      <c r="X30" s="644"/>
      <c r="Y30" s="645"/>
      <c r="Z30" s="703">
        <v>0.3</v>
      </c>
      <c r="AA30" s="703"/>
      <c r="AB30" s="703"/>
      <c r="AC30" s="703"/>
      <c r="AD30" s="704">
        <v>1066</v>
      </c>
      <c r="AE30" s="704"/>
      <c r="AF30" s="704"/>
      <c r="AG30" s="704"/>
      <c r="AH30" s="704"/>
      <c r="AI30" s="704"/>
      <c r="AJ30" s="704"/>
      <c r="AK30" s="704"/>
      <c r="AL30" s="646">
        <v>0</v>
      </c>
      <c r="AM30" s="647"/>
      <c r="AN30" s="647"/>
      <c r="AO30" s="705"/>
      <c r="AP30" s="731" t="s">
        <v>302</v>
      </c>
      <c r="AQ30" s="732"/>
      <c r="AR30" s="732"/>
      <c r="AS30" s="732"/>
      <c r="AT30" s="737" t="s">
        <v>303</v>
      </c>
      <c r="AU30" s="210"/>
      <c r="AV30" s="210"/>
      <c r="AW30" s="210"/>
      <c r="AX30" s="740" t="s">
        <v>180</v>
      </c>
      <c r="AY30" s="741"/>
      <c r="AZ30" s="741"/>
      <c r="BA30" s="741"/>
      <c r="BB30" s="741"/>
      <c r="BC30" s="741"/>
      <c r="BD30" s="741"/>
      <c r="BE30" s="741"/>
      <c r="BF30" s="742"/>
      <c r="BG30" s="721">
        <v>98.8</v>
      </c>
      <c r="BH30" s="722"/>
      <c r="BI30" s="722"/>
      <c r="BJ30" s="722"/>
      <c r="BK30" s="722"/>
      <c r="BL30" s="722"/>
      <c r="BM30" s="723">
        <v>96.4</v>
      </c>
      <c r="BN30" s="722"/>
      <c r="BO30" s="722"/>
      <c r="BP30" s="722"/>
      <c r="BQ30" s="724"/>
      <c r="BR30" s="721">
        <v>98.8</v>
      </c>
      <c r="BS30" s="722"/>
      <c r="BT30" s="722"/>
      <c r="BU30" s="722"/>
      <c r="BV30" s="722"/>
      <c r="BW30" s="722"/>
      <c r="BX30" s="723">
        <v>96.4</v>
      </c>
      <c r="BY30" s="722"/>
      <c r="BZ30" s="722"/>
      <c r="CA30" s="722"/>
      <c r="CB30" s="724"/>
      <c r="CD30" s="727"/>
      <c r="CE30" s="728"/>
      <c r="CF30" s="685" t="s">
        <v>304</v>
      </c>
      <c r="CG30" s="682"/>
      <c r="CH30" s="682"/>
      <c r="CI30" s="682"/>
      <c r="CJ30" s="682"/>
      <c r="CK30" s="682"/>
      <c r="CL30" s="682"/>
      <c r="CM30" s="682"/>
      <c r="CN30" s="682"/>
      <c r="CO30" s="682"/>
      <c r="CP30" s="682"/>
      <c r="CQ30" s="683"/>
      <c r="CR30" s="641">
        <v>816024</v>
      </c>
      <c r="CS30" s="644"/>
      <c r="CT30" s="644"/>
      <c r="CU30" s="644"/>
      <c r="CV30" s="644"/>
      <c r="CW30" s="644"/>
      <c r="CX30" s="644"/>
      <c r="CY30" s="645"/>
      <c r="CZ30" s="646">
        <v>12.3</v>
      </c>
      <c r="DA30" s="675"/>
      <c r="DB30" s="675"/>
      <c r="DC30" s="676"/>
      <c r="DD30" s="649">
        <v>703612</v>
      </c>
      <c r="DE30" s="644"/>
      <c r="DF30" s="644"/>
      <c r="DG30" s="644"/>
      <c r="DH30" s="644"/>
      <c r="DI30" s="644"/>
      <c r="DJ30" s="644"/>
      <c r="DK30" s="645"/>
      <c r="DL30" s="649">
        <v>599204</v>
      </c>
      <c r="DM30" s="644"/>
      <c r="DN30" s="644"/>
      <c r="DO30" s="644"/>
      <c r="DP30" s="644"/>
      <c r="DQ30" s="644"/>
      <c r="DR30" s="644"/>
      <c r="DS30" s="644"/>
      <c r="DT30" s="644"/>
      <c r="DU30" s="644"/>
      <c r="DV30" s="645"/>
      <c r="DW30" s="646">
        <v>15.7</v>
      </c>
      <c r="DX30" s="675"/>
      <c r="DY30" s="675"/>
      <c r="DZ30" s="675"/>
      <c r="EA30" s="675"/>
      <c r="EB30" s="675"/>
      <c r="EC30" s="677"/>
    </row>
    <row r="31" spans="2:133" ht="11.25" customHeight="1" x14ac:dyDescent="0.15">
      <c r="B31" s="638" t="s">
        <v>305</v>
      </c>
      <c r="C31" s="639"/>
      <c r="D31" s="639"/>
      <c r="E31" s="639"/>
      <c r="F31" s="639"/>
      <c r="G31" s="639"/>
      <c r="H31" s="639"/>
      <c r="I31" s="639"/>
      <c r="J31" s="639"/>
      <c r="K31" s="639"/>
      <c r="L31" s="639"/>
      <c r="M31" s="639"/>
      <c r="N31" s="639"/>
      <c r="O31" s="639"/>
      <c r="P31" s="639"/>
      <c r="Q31" s="640"/>
      <c r="R31" s="641">
        <v>2985</v>
      </c>
      <c r="S31" s="644"/>
      <c r="T31" s="644"/>
      <c r="U31" s="644"/>
      <c r="V31" s="644"/>
      <c r="W31" s="644"/>
      <c r="X31" s="644"/>
      <c r="Y31" s="645"/>
      <c r="Z31" s="703">
        <v>0</v>
      </c>
      <c r="AA31" s="703"/>
      <c r="AB31" s="703"/>
      <c r="AC31" s="703"/>
      <c r="AD31" s="704" t="s">
        <v>122</v>
      </c>
      <c r="AE31" s="704"/>
      <c r="AF31" s="704"/>
      <c r="AG31" s="704"/>
      <c r="AH31" s="704"/>
      <c r="AI31" s="704"/>
      <c r="AJ31" s="704"/>
      <c r="AK31" s="704"/>
      <c r="AL31" s="646" t="s">
        <v>122</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98.7</v>
      </c>
      <c r="BH31" s="642"/>
      <c r="BI31" s="642"/>
      <c r="BJ31" s="642"/>
      <c r="BK31" s="642"/>
      <c r="BL31" s="642"/>
      <c r="BM31" s="647">
        <v>97.4</v>
      </c>
      <c r="BN31" s="720"/>
      <c r="BO31" s="720"/>
      <c r="BP31" s="720"/>
      <c r="BQ31" s="681"/>
      <c r="BR31" s="719">
        <v>99.1</v>
      </c>
      <c r="BS31" s="642"/>
      <c r="BT31" s="642"/>
      <c r="BU31" s="642"/>
      <c r="BV31" s="642"/>
      <c r="BW31" s="642"/>
      <c r="BX31" s="647">
        <v>97.5</v>
      </c>
      <c r="BY31" s="720"/>
      <c r="BZ31" s="720"/>
      <c r="CA31" s="720"/>
      <c r="CB31" s="681"/>
      <c r="CD31" s="727"/>
      <c r="CE31" s="728"/>
      <c r="CF31" s="685" t="s">
        <v>308</v>
      </c>
      <c r="CG31" s="682"/>
      <c r="CH31" s="682"/>
      <c r="CI31" s="682"/>
      <c r="CJ31" s="682"/>
      <c r="CK31" s="682"/>
      <c r="CL31" s="682"/>
      <c r="CM31" s="682"/>
      <c r="CN31" s="682"/>
      <c r="CO31" s="682"/>
      <c r="CP31" s="682"/>
      <c r="CQ31" s="683"/>
      <c r="CR31" s="641">
        <v>52045</v>
      </c>
      <c r="CS31" s="642"/>
      <c r="CT31" s="642"/>
      <c r="CU31" s="642"/>
      <c r="CV31" s="642"/>
      <c r="CW31" s="642"/>
      <c r="CX31" s="642"/>
      <c r="CY31" s="643"/>
      <c r="CZ31" s="646">
        <v>0.8</v>
      </c>
      <c r="DA31" s="675"/>
      <c r="DB31" s="675"/>
      <c r="DC31" s="676"/>
      <c r="DD31" s="649">
        <v>52045</v>
      </c>
      <c r="DE31" s="642"/>
      <c r="DF31" s="642"/>
      <c r="DG31" s="642"/>
      <c r="DH31" s="642"/>
      <c r="DI31" s="642"/>
      <c r="DJ31" s="642"/>
      <c r="DK31" s="643"/>
      <c r="DL31" s="649">
        <v>52045</v>
      </c>
      <c r="DM31" s="642"/>
      <c r="DN31" s="642"/>
      <c r="DO31" s="642"/>
      <c r="DP31" s="642"/>
      <c r="DQ31" s="642"/>
      <c r="DR31" s="642"/>
      <c r="DS31" s="642"/>
      <c r="DT31" s="642"/>
      <c r="DU31" s="642"/>
      <c r="DV31" s="643"/>
      <c r="DW31" s="646">
        <v>1.4</v>
      </c>
      <c r="DX31" s="675"/>
      <c r="DY31" s="675"/>
      <c r="DZ31" s="675"/>
      <c r="EA31" s="675"/>
      <c r="EB31" s="675"/>
      <c r="EC31" s="677"/>
    </row>
    <row r="32" spans="2:133" ht="11.25" customHeight="1" x14ac:dyDescent="0.15">
      <c r="B32" s="638" t="s">
        <v>309</v>
      </c>
      <c r="C32" s="639"/>
      <c r="D32" s="639"/>
      <c r="E32" s="639"/>
      <c r="F32" s="639"/>
      <c r="G32" s="639"/>
      <c r="H32" s="639"/>
      <c r="I32" s="639"/>
      <c r="J32" s="639"/>
      <c r="K32" s="639"/>
      <c r="L32" s="639"/>
      <c r="M32" s="639"/>
      <c r="N32" s="639"/>
      <c r="O32" s="639"/>
      <c r="P32" s="639"/>
      <c r="Q32" s="640"/>
      <c r="R32" s="641">
        <v>296974</v>
      </c>
      <c r="S32" s="644"/>
      <c r="T32" s="644"/>
      <c r="U32" s="644"/>
      <c r="V32" s="644"/>
      <c r="W32" s="644"/>
      <c r="X32" s="644"/>
      <c r="Y32" s="645"/>
      <c r="Z32" s="703">
        <v>4.4000000000000004</v>
      </c>
      <c r="AA32" s="703"/>
      <c r="AB32" s="703"/>
      <c r="AC32" s="703"/>
      <c r="AD32" s="704" t="s">
        <v>229</v>
      </c>
      <c r="AE32" s="704"/>
      <c r="AF32" s="704"/>
      <c r="AG32" s="704"/>
      <c r="AH32" s="704"/>
      <c r="AI32" s="704"/>
      <c r="AJ32" s="704"/>
      <c r="AK32" s="704"/>
      <c r="AL32" s="646" t="s">
        <v>122</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98.7</v>
      </c>
      <c r="BH32" s="657"/>
      <c r="BI32" s="657"/>
      <c r="BJ32" s="657"/>
      <c r="BK32" s="657"/>
      <c r="BL32" s="657"/>
      <c r="BM32" s="701">
        <v>94.8</v>
      </c>
      <c r="BN32" s="657"/>
      <c r="BO32" s="657"/>
      <c r="BP32" s="657"/>
      <c r="BQ32" s="694"/>
      <c r="BR32" s="718">
        <v>98.4</v>
      </c>
      <c r="BS32" s="657"/>
      <c r="BT32" s="657"/>
      <c r="BU32" s="657"/>
      <c r="BV32" s="657"/>
      <c r="BW32" s="657"/>
      <c r="BX32" s="701">
        <v>94.5</v>
      </c>
      <c r="BY32" s="657"/>
      <c r="BZ32" s="657"/>
      <c r="CA32" s="657"/>
      <c r="CB32" s="694"/>
      <c r="CD32" s="729"/>
      <c r="CE32" s="730"/>
      <c r="CF32" s="685" t="s">
        <v>311</v>
      </c>
      <c r="CG32" s="682"/>
      <c r="CH32" s="682"/>
      <c r="CI32" s="682"/>
      <c r="CJ32" s="682"/>
      <c r="CK32" s="682"/>
      <c r="CL32" s="682"/>
      <c r="CM32" s="682"/>
      <c r="CN32" s="682"/>
      <c r="CO32" s="682"/>
      <c r="CP32" s="682"/>
      <c r="CQ32" s="683"/>
      <c r="CR32" s="641">
        <v>111</v>
      </c>
      <c r="CS32" s="644"/>
      <c r="CT32" s="644"/>
      <c r="CU32" s="644"/>
      <c r="CV32" s="644"/>
      <c r="CW32" s="644"/>
      <c r="CX32" s="644"/>
      <c r="CY32" s="645"/>
      <c r="CZ32" s="646">
        <v>0</v>
      </c>
      <c r="DA32" s="675"/>
      <c r="DB32" s="675"/>
      <c r="DC32" s="676"/>
      <c r="DD32" s="649">
        <v>111</v>
      </c>
      <c r="DE32" s="644"/>
      <c r="DF32" s="644"/>
      <c r="DG32" s="644"/>
      <c r="DH32" s="644"/>
      <c r="DI32" s="644"/>
      <c r="DJ32" s="644"/>
      <c r="DK32" s="645"/>
      <c r="DL32" s="649">
        <v>111</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312</v>
      </c>
      <c r="C33" s="639"/>
      <c r="D33" s="639"/>
      <c r="E33" s="639"/>
      <c r="F33" s="639"/>
      <c r="G33" s="639"/>
      <c r="H33" s="639"/>
      <c r="I33" s="639"/>
      <c r="J33" s="639"/>
      <c r="K33" s="639"/>
      <c r="L33" s="639"/>
      <c r="M33" s="639"/>
      <c r="N33" s="639"/>
      <c r="O33" s="639"/>
      <c r="P33" s="639"/>
      <c r="Q33" s="640"/>
      <c r="R33" s="641">
        <v>270024</v>
      </c>
      <c r="S33" s="644"/>
      <c r="T33" s="644"/>
      <c r="U33" s="644"/>
      <c r="V33" s="644"/>
      <c r="W33" s="644"/>
      <c r="X33" s="644"/>
      <c r="Y33" s="645"/>
      <c r="Z33" s="703">
        <v>4</v>
      </c>
      <c r="AA33" s="703"/>
      <c r="AB33" s="703"/>
      <c r="AC33" s="703"/>
      <c r="AD33" s="704" t="s">
        <v>122</v>
      </c>
      <c r="AE33" s="704"/>
      <c r="AF33" s="704"/>
      <c r="AG33" s="704"/>
      <c r="AH33" s="704"/>
      <c r="AI33" s="704"/>
      <c r="AJ33" s="704"/>
      <c r="AK33" s="704"/>
      <c r="AL33" s="646" t="s">
        <v>122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2755750</v>
      </c>
      <c r="CS33" s="642"/>
      <c r="CT33" s="642"/>
      <c r="CU33" s="642"/>
      <c r="CV33" s="642"/>
      <c r="CW33" s="642"/>
      <c r="CX33" s="642"/>
      <c r="CY33" s="643"/>
      <c r="CZ33" s="646">
        <v>41.5</v>
      </c>
      <c r="DA33" s="675"/>
      <c r="DB33" s="675"/>
      <c r="DC33" s="676"/>
      <c r="DD33" s="649">
        <v>2093500</v>
      </c>
      <c r="DE33" s="642"/>
      <c r="DF33" s="642"/>
      <c r="DG33" s="642"/>
      <c r="DH33" s="642"/>
      <c r="DI33" s="642"/>
      <c r="DJ33" s="642"/>
      <c r="DK33" s="643"/>
      <c r="DL33" s="649">
        <v>1620769</v>
      </c>
      <c r="DM33" s="642"/>
      <c r="DN33" s="642"/>
      <c r="DO33" s="642"/>
      <c r="DP33" s="642"/>
      <c r="DQ33" s="642"/>
      <c r="DR33" s="642"/>
      <c r="DS33" s="642"/>
      <c r="DT33" s="642"/>
      <c r="DU33" s="642"/>
      <c r="DV33" s="643"/>
      <c r="DW33" s="646">
        <v>42.5</v>
      </c>
      <c r="DX33" s="675"/>
      <c r="DY33" s="675"/>
      <c r="DZ33" s="675"/>
      <c r="EA33" s="675"/>
      <c r="EB33" s="675"/>
      <c r="EC33" s="677"/>
    </row>
    <row r="34" spans="2:133" ht="11.25" customHeight="1" x14ac:dyDescent="0.15">
      <c r="B34" s="638" t="s">
        <v>314</v>
      </c>
      <c r="C34" s="639"/>
      <c r="D34" s="639"/>
      <c r="E34" s="639"/>
      <c r="F34" s="639"/>
      <c r="G34" s="639"/>
      <c r="H34" s="639"/>
      <c r="I34" s="639"/>
      <c r="J34" s="639"/>
      <c r="K34" s="639"/>
      <c r="L34" s="639"/>
      <c r="M34" s="639"/>
      <c r="N34" s="639"/>
      <c r="O34" s="639"/>
      <c r="P34" s="639"/>
      <c r="Q34" s="640"/>
      <c r="R34" s="641">
        <v>142408</v>
      </c>
      <c r="S34" s="644"/>
      <c r="T34" s="644"/>
      <c r="U34" s="644"/>
      <c r="V34" s="644"/>
      <c r="W34" s="644"/>
      <c r="X34" s="644"/>
      <c r="Y34" s="645"/>
      <c r="Z34" s="703">
        <v>2.1</v>
      </c>
      <c r="AA34" s="703"/>
      <c r="AB34" s="703"/>
      <c r="AC34" s="703"/>
      <c r="AD34" s="704">
        <v>2382</v>
      </c>
      <c r="AE34" s="704"/>
      <c r="AF34" s="704"/>
      <c r="AG34" s="704"/>
      <c r="AH34" s="704"/>
      <c r="AI34" s="704"/>
      <c r="AJ34" s="704"/>
      <c r="AK34" s="704"/>
      <c r="AL34" s="646">
        <v>0.1</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728740</v>
      </c>
      <c r="CS34" s="644"/>
      <c r="CT34" s="644"/>
      <c r="CU34" s="644"/>
      <c r="CV34" s="644"/>
      <c r="CW34" s="644"/>
      <c r="CX34" s="644"/>
      <c r="CY34" s="645"/>
      <c r="CZ34" s="646">
        <v>11</v>
      </c>
      <c r="DA34" s="675"/>
      <c r="DB34" s="675"/>
      <c r="DC34" s="676"/>
      <c r="DD34" s="649">
        <v>591306</v>
      </c>
      <c r="DE34" s="644"/>
      <c r="DF34" s="644"/>
      <c r="DG34" s="644"/>
      <c r="DH34" s="644"/>
      <c r="DI34" s="644"/>
      <c r="DJ34" s="644"/>
      <c r="DK34" s="645"/>
      <c r="DL34" s="649">
        <v>496323</v>
      </c>
      <c r="DM34" s="644"/>
      <c r="DN34" s="644"/>
      <c r="DO34" s="644"/>
      <c r="DP34" s="644"/>
      <c r="DQ34" s="644"/>
      <c r="DR34" s="644"/>
      <c r="DS34" s="644"/>
      <c r="DT34" s="644"/>
      <c r="DU34" s="644"/>
      <c r="DV34" s="645"/>
      <c r="DW34" s="646">
        <v>13</v>
      </c>
      <c r="DX34" s="675"/>
      <c r="DY34" s="675"/>
      <c r="DZ34" s="675"/>
      <c r="EA34" s="675"/>
      <c r="EB34" s="675"/>
      <c r="EC34" s="677"/>
    </row>
    <row r="35" spans="2:133" ht="11.25" customHeight="1" x14ac:dyDescent="0.15">
      <c r="B35" s="638" t="s">
        <v>318</v>
      </c>
      <c r="C35" s="639"/>
      <c r="D35" s="639"/>
      <c r="E35" s="639"/>
      <c r="F35" s="639"/>
      <c r="G35" s="639"/>
      <c r="H35" s="639"/>
      <c r="I35" s="639"/>
      <c r="J35" s="639"/>
      <c r="K35" s="639"/>
      <c r="L35" s="639"/>
      <c r="M35" s="639"/>
      <c r="N35" s="639"/>
      <c r="O35" s="639"/>
      <c r="P35" s="639"/>
      <c r="Q35" s="640"/>
      <c r="R35" s="641">
        <v>974525</v>
      </c>
      <c r="S35" s="644"/>
      <c r="T35" s="644"/>
      <c r="U35" s="644"/>
      <c r="V35" s="644"/>
      <c r="W35" s="644"/>
      <c r="X35" s="644"/>
      <c r="Y35" s="645"/>
      <c r="Z35" s="703">
        <v>14.4</v>
      </c>
      <c r="AA35" s="703"/>
      <c r="AB35" s="703"/>
      <c r="AC35" s="703"/>
      <c r="AD35" s="704" t="s">
        <v>229</v>
      </c>
      <c r="AE35" s="704"/>
      <c r="AF35" s="704"/>
      <c r="AG35" s="704"/>
      <c r="AH35" s="704"/>
      <c r="AI35" s="704"/>
      <c r="AJ35" s="704"/>
      <c r="AK35" s="704"/>
      <c r="AL35" s="646" t="s">
        <v>122</v>
      </c>
      <c r="AM35" s="647"/>
      <c r="AN35" s="647"/>
      <c r="AO35" s="705"/>
      <c r="AP35" s="214"/>
      <c r="AQ35" s="709" t="s">
        <v>319</v>
      </c>
      <c r="AR35" s="710"/>
      <c r="AS35" s="710"/>
      <c r="AT35" s="710"/>
      <c r="AU35" s="710"/>
      <c r="AV35" s="710"/>
      <c r="AW35" s="710"/>
      <c r="AX35" s="710"/>
      <c r="AY35" s="711"/>
      <c r="AZ35" s="706">
        <v>740780</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28861</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124064</v>
      </c>
      <c r="CS35" s="642"/>
      <c r="CT35" s="642"/>
      <c r="CU35" s="642"/>
      <c r="CV35" s="642"/>
      <c r="CW35" s="642"/>
      <c r="CX35" s="642"/>
      <c r="CY35" s="643"/>
      <c r="CZ35" s="646">
        <v>1.9</v>
      </c>
      <c r="DA35" s="675"/>
      <c r="DB35" s="675"/>
      <c r="DC35" s="676"/>
      <c r="DD35" s="649">
        <v>106674</v>
      </c>
      <c r="DE35" s="642"/>
      <c r="DF35" s="642"/>
      <c r="DG35" s="642"/>
      <c r="DH35" s="642"/>
      <c r="DI35" s="642"/>
      <c r="DJ35" s="642"/>
      <c r="DK35" s="643"/>
      <c r="DL35" s="649">
        <v>50777</v>
      </c>
      <c r="DM35" s="642"/>
      <c r="DN35" s="642"/>
      <c r="DO35" s="642"/>
      <c r="DP35" s="642"/>
      <c r="DQ35" s="642"/>
      <c r="DR35" s="642"/>
      <c r="DS35" s="642"/>
      <c r="DT35" s="642"/>
      <c r="DU35" s="642"/>
      <c r="DV35" s="643"/>
      <c r="DW35" s="646">
        <v>1.3</v>
      </c>
      <c r="DX35" s="675"/>
      <c r="DY35" s="675"/>
      <c r="DZ35" s="675"/>
      <c r="EA35" s="675"/>
      <c r="EB35" s="675"/>
      <c r="EC35" s="677"/>
    </row>
    <row r="36" spans="2:133" ht="11.25" customHeight="1" x14ac:dyDescent="0.15">
      <c r="B36" s="638" t="s">
        <v>322</v>
      </c>
      <c r="C36" s="639"/>
      <c r="D36" s="639"/>
      <c r="E36" s="639"/>
      <c r="F36" s="639"/>
      <c r="G36" s="639"/>
      <c r="H36" s="639"/>
      <c r="I36" s="639"/>
      <c r="J36" s="639"/>
      <c r="K36" s="639"/>
      <c r="L36" s="639"/>
      <c r="M36" s="639"/>
      <c r="N36" s="639"/>
      <c r="O36" s="639"/>
      <c r="P36" s="639"/>
      <c r="Q36" s="640"/>
      <c r="R36" s="641" t="s">
        <v>122</v>
      </c>
      <c r="S36" s="644"/>
      <c r="T36" s="644"/>
      <c r="U36" s="644"/>
      <c r="V36" s="644"/>
      <c r="W36" s="644"/>
      <c r="X36" s="644"/>
      <c r="Y36" s="645"/>
      <c r="Z36" s="703" t="s">
        <v>122</v>
      </c>
      <c r="AA36" s="703"/>
      <c r="AB36" s="703"/>
      <c r="AC36" s="703"/>
      <c r="AD36" s="704" t="s">
        <v>122</v>
      </c>
      <c r="AE36" s="704"/>
      <c r="AF36" s="704"/>
      <c r="AG36" s="704"/>
      <c r="AH36" s="704"/>
      <c r="AI36" s="704"/>
      <c r="AJ36" s="704"/>
      <c r="AK36" s="704"/>
      <c r="AL36" s="646" t="s">
        <v>122</v>
      </c>
      <c r="AM36" s="647"/>
      <c r="AN36" s="647"/>
      <c r="AO36" s="705"/>
      <c r="AQ36" s="678" t="s">
        <v>323</v>
      </c>
      <c r="AR36" s="679"/>
      <c r="AS36" s="679"/>
      <c r="AT36" s="679"/>
      <c r="AU36" s="679"/>
      <c r="AV36" s="679"/>
      <c r="AW36" s="679"/>
      <c r="AX36" s="679"/>
      <c r="AY36" s="680"/>
      <c r="AZ36" s="641">
        <v>174075</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18662</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1168584</v>
      </c>
      <c r="CS36" s="644"/>
      <c r="CT36" s="644"/>
      <c r="CU36" s="644"/>
      <c r="CV36" s="644"/>
      <c r="CW36" s="644"/>
      <c r="CX36" s="644"/>
      <c r="CY36" s="645"/>
      <c r="CZ36" s="646">
        <v>17.600000000000001</v>
      </c>
      <c r="DA36" s="675"/>
      <c r="DB36" s="675"/>
      <c r="DC36" s="676"/>
      <c r="DD36" s="649">
        <v>850067</v>
      </c>
      <c r="DE36" s="644"/>
      <c r="DF36" s="644"/>
      <c r="DG36" s="644"/>
      <c r="DH36" s="644"/>
      <c r="DI36" s="644"/>
      <c r="DJ36" s="644"/>
      <c r="DK36" s="645"/>
      <c r="DL36" s="649">
        <v>548150</v>
      </c>
      <c r="DM36" s="644"/>
      <c r="DN36" s="644"/>
      <c r="DO36" s="644"/>
      <c r="DP36" s="644"/>
      <c r="DQ36" s="644"/>
      <c r="DR36" s="644"/>
      <c r="DS36" s="644"/>
      <c r="DT36" s="644"/>
      <c r="DU36" s="644"/>
      <c r="DV36" s="645"/>
      <c r="DW36" s="646">
        <v>14.4</v>
      </c>
      <c r="DX36" s="675"/>
      <c r="DY36" s="675"/>
      <c r="DZ36" s="675"/>
      <c r="EA36" s="675"/>
      <c r="EB36" s="675"/>
      <c r="EC36" s="677"/>
    </row>
    <row r="37" spans="2:133" ht="11.25" customHeight="1" x14ac:dyDescent="0.15">
      <c r="B37" s="638" t="s">
        <v>326</v>
      </c>
      <c r="C37" s="639"/>
      <c r="D37" s="639"/>
      <c r="E37" s="639"/>
      <c r="F37" s="639"/>
      <c r="G37" s="639"/>
      <c r="H37" s="639"/>
      <c r="I37" s="639"/>
      <c r="J37" s="639"/>
      <c r="K37" s="639"/>
      <c r="L37" s="639"/>
      <c r="M37" s="639"/>
      <c r="N37" s="639"/>
      <c r="O37" s="639"/>
      <c r="P37" s="639"/>
      <c r="Q37" s="640"/>
      <c r="R37" s="641">
        <v>145025</v>
      </c>
      <c r="S37" s="644"/>
      <c r="T37" s="644"/>
      <c r="U37" s="644"/>
      <c r="V37" s="644"/>
      <c r="W37" s="644"/>
      <c r="X37" s="644"/>
      <c r="Y37" s="645"/>
      <c r="Z37" s="703">
        <v>2.1</v>
      </c>
      <c r="AA37" s="703"/>
      <c r="AB37" s="703"/>
      <c r="AC37" s="703"/>
      <c r="AD37" s="704" t="s">
        <v>229</v>
      </c>
      <c r="AE37" s="704"/>
      <c r="AF37" s="704"/>
      <c r="AG37" s="704"/>
      <c r="AH37" s="704"/>
      <c r="AI37" s="704"/>
      <c r="AJ37" s="704"/>
      <c r="AK37" s="704"/>
      <c r="AL37" s="646" t="s">
        <v>122</v>
      </c>
      <c r="AM37" s="647"/>
      <c r="AN37" s="647"/>
      <c r="AO37" s="705"/>
      <c r="AQ37" s="678" t="s">
        <v>327</v>
      </c>
      <c r="AR37" s="679"/>
      <c r="AS37" s="679"/>
      <c r="AT37" s="679"/>
      <c r="AU37" s="679"/>
      <c r="AV37" s="679"/>
      <c r="AW37" s="679"/>
      <c r="AX37" s="679"/>
      <c r="AY37" s="680"/>
      <c r="AZ37" s="641">
        <v>140000</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963</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364471</v>
      </c>
      <c r="CS37" s="642"/>
      <c r="CT37" s="642"/>
      <c r="CU37" s="642"/>
      <c r="CV37" s="642"/>
      <c r="CW37" s="642"/>
      <c r="CX37" s="642"/>
      <c r="CY37" s="643"/>
      <c r="CZ37" s="646">
        <v>5.5</v>
      </c>
      <c r="DA37" s="675"/>
      <c r="DB37" s="675"/>
      <c r="DC37" s="676"/>
      <c r="DD37" s="649">
        <v>345778</v>
      </c>
      <c r="DE37" s="642"/>
      <c r="DF37" s="642"/>
      <c r="DG37" s="642"/>
      <c r="DH37" s="642"/>
      <c r="DI37" s="642"/>
      <c r="DJ37" s="642"/>
      <c r="DK37" s="643"/>
      <c r="DL37" s="649">
        <v>344423</v>
      </c>
      <c r="DM37" s="642"/>
      <c r="DN37" s="642"/>
      <c r="DO37" s="642"/>
      <c r="DP37" s="642"/>
      <c r="DQ37" s="642"/>
      <c r="DR37" s="642"/>
      <c r="DS37" s="642"/>
      <c r="DT37" s="642"/>
      <c r="DU37" s="642"/>
      <c r="DV37" s="643"/>
      <c r="DW37" s="646">
        <v>9</v>
      </c>
      <c r="DX37" s="675"/>
      <c r="DY37" s="675"/>
      <c r="DZ37" s="675"/>
      <c r="EA37" s="675"/>
      <c r="EB37" s="675"/>
      <c r="EC37" s="677"/>
    </row>
    <row r="38" spans="2:133" ht="11.25" customHeight="1" x14ac:dyDescent="0.15">
      <c r="B38" s="653" t="s">
        <v>330</v>
      </c>
      <c r="C38" s="654"/>
      <c r="D38" s="654"/>
      <c r="E38" s="654"/>
      <c r="F38" s="654"/>
      <c r="G38" s="654"/>
      <c r="H38" s="654"/>
      <c r="I38" s="654"/>
      <c r="J38" s="654"/>
      <c r="K38" s="654"/>
      <c r="L38" s="654"/>
      <c r="M38" s="654"/>
      <c r="N38" s="654"/>
      <c r="O38" s="654"/>
      <c r="P38" s="654"/>
      <c r="Q38" s="655"/>
      <c r="R38" s="656">
        <v>6780025</v>
      </c>
      <c r="S38" s="693"/>
      <c r="T38" s="693"/>
      <c r="U38" s="693"/>
      <c r="V38" s="693"/>
      <c r="W38" s="693"/>
      <c r="X38" s="693"/>
      <c r="Y38" s="698"/>
      <c r="Z38" s="699">
        <v>100</v>
      </c>
      <c r="AA38" s="699"/>
      <c r="AB38" s="699"/>
      <c r="AC38" s="699"/>
      <c r="AD38" s="700">
        <v>3671409</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t="s">
        <v>122</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1463</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600780</v>
      </c>
      <c r="CS38" s="644"/>
      <c r="CT38" s="644"/>
      <c r="CU38" s="644"/>
      <c r="CV38" s="644"/>
      <c r="CW38" s="644"/>
      <c r="CX38" s="644"/>
      <c r="CY38" s="645"/>
      <c r="CZ38" s="646">
        <v>9.1</v>
      </c>
      <c r="DA38" s="675"/>
      <c r="DB38" s="675"/>
      <c r="DC38" s="676"/>
      <c r="DD38" s="649">
        <v>543217</v>
      </c>
      <c r="DE38" s="644"/>
      <c r="DF38" s="644"/>
      <c r="DG38" s="644"/>
      <c r="DH38" s="644"/>
      <c r="DI38" s="644"/>
      <c r="DJ38" s="644"/>
      <c r="DK38" s="645"/>
      <c r="DL38" s="649">
        <v>525519</v>
      </c>
      <c r="DM38" s="644"/>
      <c r="DN38" s="644"/>
      <c r="DO38" s="644"/>
      <c r="DP38" s="644"/>
      <c r="DQ38" s="644"/>
      <c r="DR38" s="644"/>
      <c r="DS38" s="644"/>
      <c r="DT38" s="644"/>
      <c r="DU38" s="644"/>
      <c r="DV38" s="645"/>
      <c r="DW38" s="646">
        <v>13.8</v>
      </c>
      <c r="DX38" s="675"/>
      <c r="DY38" s="675"/>
      <c r="DZ38" s="675"/>
      <c r="EA38" s="675"/>
      <c r="EB38" s="675"/>
      <c r="EC38" s="677"/>
    </row>
    <row r="39" spans="2:133" ht="11.25" customHeight="1" x14ac:dyDescent="0.15">
      <c r="AQ39" s="678" t="s">
        <v>334</v>
      </c>
      <c r="AR39" s="679"/>
      <c r="AS39" s="679"/>
      <c r="AT39" s="679"/>
      <c r="AU39" s="679"/>
      <c r="AV39" s="679"/>
      <c r="AW39" s="679"/>
      <c r="AX39" s="679"/>
      <c r="AY39" s="680"/>
      <c r="AZ39" s="641" t="s">
        <v>122</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78</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106262</v>
      </c>
      <c r="CS39" s="642"/>
      <c r="CT39" s="642"/>
      <c r="CU39" s="642"/>
      <c r="CV39" s="642"/>
      <c r="CW39" s="642"/>
      <c r="CX39" s="642"/>
      <c r="CY39" s="643"/>
      <c r="CZ39" s="646">
        <v>1.6</v>
      </c>
      <c r="DA39" s="675"/>
      <c r="DB39" s="675"/>
      <c r="DC39" s="676"/>
      <c r="DD39" s="649">
        <v>2201</v>
      </c>
      <c r="DE39" s="642"/>
      <c r="DF39" s="642"/>
      <c r="DG39" s="642"/>
      <c r="DH39" s="642"/>
      <c r="DI39" s="642"/>
      <c r="DJ39" s="642"/>
      <c r="DK39" s="643"/>
      <c r="DL39" s="649" t="s">
        <v>122</v>
      </c>
      <c r="DM39" s="642"/>
      <c r="DN39" s="642"/>
      <c r="DO39" s="642"/>
      <c r="DP39" s="642"/>
      <c r="DQ39" s="642"/>
      <c r="DR39" s="642"/>
      <c r="DS39" s="642"/>
      <c r="DT39" s="642"/>
      <c r="DU39" s="642"/>
      <c r="DV39" s="643"/>
      <c r="DW39" s="646" t="s">
        <v>122</v>
      </c>
      <c r="DX39" s="675"/>
      <c r="DY39" s="675"/>
      <c r="DZ39" s="675"/>
      <c r="EA39" s="675"/>
      <c r="EB39" s="675"/>
      <c r="EC39" s="677"/>
    </row>
    <row r="40" spans="2:133" ht="11.25" customHeight="1" x14ac:dyDescent="0.15">
      <c r="AQ40" s="678" t="s">
        <v>338</v>
      </c>
      <c r="AR40" s="679"/>
      <c r="AS40" s="679"/>
      <c r="AT40" s="679"/>
      <c r="AU40" s="679"/>
      <c r="AV40" s="679"/>
      <c r="AW40" s="679"/>
      <c r="AX40" s="679"/>
      <c r="AY40" s="680"/>
      <c r="AZ40" s="641">
        <v>67893</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90</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v>27320</v>
      </c>
      <c r="CS40" s="644"/>
      <c r="CT40" s="644"/>
      <c r="CU40" s="644"/>
      <c r="CV40" s="644"/>
      <c r="CW40" s="644"/>
      <c r="CX40" s="644"/>
      <c r="CY40" s="645"/>
      <c r="CZ40" s="646">
        <v>0.4</v>
      </c>
      <c r="DA40" s="675"/>
      <c r="DB40" s="675"/>
      <c r="DC40" s="676"/>
      <c r="DD40" s="649">
        <v>35</v>
      </c>
      <c r="DE40" s="644"/>
      <c r="DF40" s="644"/>
      <c r="DG40" s="644"/>
      <c r="DH40" s="644"/>
      <c r="DI40" s="644"/>
      <c r="DJ40" s="644"/>
      <c r="DK40" s="645"/>
      <c r="DL40" s="649" t="s">
        <v>122</v>
      </c>
      <c r="DM40" s="644"/>
      <c r="DN40" s="644"/>
      <c r="DO40" s="644"/>
      <c r="DP40" s="644"/>
      <c r="DQ40" s="644"/>
      <c r="DR40" s="644"/>
      <c r="DS40" s="644"/>
      <c r="DT40" s="644"/>
      <c r="DU40" s="644"/>
      <c r="DV40" s="645"/>
      <c r="DW40" s="646" t="s">
        <v>122</v>
      </c>
      <c r="DX40" s="675"/>
      <c r="DY40" s="675"/>
      <c r="DZ40" s="675"/>
      <c r="EA40" s="675"/>
      <c r="EB40" s="675"/>
      <c r="EC40" s="677"/>
    </row>
    <row r="41" spans="2:133" ht="11.25" customHeight="1" x14ac:dyDescent="0.15">
      <c r="AQ41" s="690" t="s">
        <v>341</v>
      </c>
      <c r="AR41" s="691"/>
      <c r="AS41" s="691"/>
      <c r="AT41" s="691"/>
      <c r="AU41" s="691"/>
      <c r="AV41" s="691"/>
      <c r="AW41" s="691"/>
      <c r="AX41" s="691"/>
      <c r="AY41" s="692"/>
      <c r="AZ41" s="656">
        <v>358812</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362</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122</v>
      </c>
      <c r="CS41" s="642"/>
      <c r="CT41" s="642"/>
      <c r="CU41" s="642"/>
      <c r="CV41" s="642"/>
      <c r="CW41" s="642"/>
      <c r="CX41" s="642"/>
      <c r="CY41" s="643"/>
      <c r="CZ41" s="646" t="s">
        <v>122</v>
      </c>
      <c r="DA41" s="675"/>
      <c r="DB41" s="675"/>
      <c r="DC41" s="676"/>
      <c r="DD41" s="649" t="s">
        <v>122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1151079</v>
      </c>
      <c r="CS42" s="644"/>
      <c r="CT42" s="644"/>
      <c r="CU42" s="644"/>
      <c r="CV42" s="644"/>
      <c r="CW42" s="644"/>
      <c r="CX42" s="644"/>
      <c r="CY42" s="645"/>
      <c r="CZ42" s="646">
        <v>17.399999999999999</v>
      </c>
      <c r="DA42" s="647"/>
      <c r="DB42" s="647"/>
      <c r="DC42" s="648"/>
      <c r="DD42" s="649">
        <v>252628</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v>20682</v>
      </c>
      <c r="CS43" s="642"/>
      <c r="CT43" s="642"/>
      <c r="CU43" s="642"/>
      <c r="CV43" s="642"/>
      <c r="CW43" s="642"/>
      <c r="CX43" s="642"/>
      <c r="CY43" s="643"/>
      <c r="CZ43" s="646">
        <v>0.3</v>
      </c>
      <c r="DA43" s="675"/>
      <c r="DB43" s="675"/>
      <c r="DC43" s="676"/>
      <c r="DD43" s="649">
        <v>20682</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348</v>
      </c>
      <c r="CD44" s="669" t="s">
        <v>299</v>
      </c>
      <c r="CE44" s="670"/>
      <c r="CF44" s="638" t="s">
        <v>349</v>
      </c>
      <c r="CG44" s="639"/>
      <c r="CH44" s="639"/>
      <c r="CI44" s="639"/>
      <c r="CJ44" s="639"/>
      <c r="CK44" s="639"/>
      <c r="CL44" s="639"/>
      <c r="CM44" s="639"/>
      <c r="CN44" s="639"/>
      <c r="CO44" s="639"/>
      <c r="CP44" s="639"/>
      <c r="CQ44" s="640"/>
      <c r="CR44" s="641">
        <v>1150063</v>
      </c>
      <c r="CS44" s="644"/>
      <c r="CT44" s="644"/>
      <c r="CU44" s="644"/>
      <c r="CV44" s="644"/>
      <c r="CW44" s="644"/>
      <c r="CX44" s="644"/>
      <c r="CY44" s="645"/>
      <c r="CZ44" s="646">
        <v>17.3</v>
      </c>
      <c r="DA44" s="647"/>
      <c r="DB44" s="647"/>
      <c r="DC44" s="648"/>
      <c r="DD44" s="649">
        <v>251663</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350</v>
      </c>
      <c r="CG45" s="639"/>
      <c r="CH45" s="639"/>
      <c r="CI45" s="639"/>
      <c r="CJ45" s="639"/>
      <c r="CK45" s="639"/>
      <c r="CL45" s="639"/>
      <c r="CM45" s="639"/>
      <c r="CN45" s="639"/>
      <c r="CO45" s="639"/>
      <c r="CP45" s="639"/>
      <c r="CQ45" s="640"/>
      <c r="CR45" s="641">
        <v>339802</v>
      </c>
      <c r="CS45" s="642"/>
      <c r="CT45" s="642"/>
      <c r="CU45" s="642"/>
      <c r="CV45" s="642"/>
      <c r="CW45" s="642"/>
      <c r="CX45" s="642"/>
      <c r="CY45" s="643"/>
      <c r="CZ45" s="646">
        <v>5.0999999999999996</v>
      </c>
      <c r="DA45" s="675"/>
      <c r="DB45" s="675"/>
      <c r="DC45" s="676"/>
      <c r="DD45" s="649">
        <v>25331</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351</v>
      </c>
      <c r="CG46" s="639"/>
      <c r="CH46" s="639"/>
      <c r="CI46" s="639"/>
      <c r="CJ46" s="639"/>
      <c r="CK46" s="639"/>
      <c r="CL46" s="639"/>
      <c r="CM46" s="639"/>
      <c r="CN46" s="639"/>
      <c r="CO46" s="639"/>
      <c r="CP46" s="639"/>
      <c r="CQ46" s="640"/>
      <c r="CR46" s="641">
        <v>793342</v>
      </c>
      <c r="CS46" s="644"/>
      <c r="CT46" s="644"/>
      <c r="CU46" s="644"/>
      <c r="CV46" s="644"/>
      <c r="CW46" s="644"/>
      <c r="CX46" s="644"/>
      <c r="CY46" s="645"/>
      <c r="CZ46" s="646">
        <v>12</v>
      </c>
      <c r="DA46" s="647"/>
      <c r="DB46" s="647"/>
      <c r="DC46" s="648"/>
      <c r="DD46" s="649">
        <v>223451</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352</v>
      </c>
      <c r="CG47" s="639"/>
      <c r="CH47" s="639"/>
      <c r="CI47" s="639"/>
      <c r="CJ47" s="639"/>
      <c r="CK47" s="639"/>
      <c r="CL47" s="639"/>
      <c r="CM47" s="639"/>
      <c r="CN47" s="639"/>
      <c r="CO47" s="639"/>
      <c r="CP47" s="639"/>
      <c r="CQ47" s="640"/>
      <c r="CR47" s="641">
        <v>1016</v>
      </c>
      <c r="CS47" s="642"/>
      <c r="CT47" s="642"/>
      <c r="CU47" s="642"/>
      <c r="CV47" s="642"/>
      <c r="CW47" s="642"/>
      <c r="CX47" s="642"/>
      <c r="CY47" s="643"/>
      <c r="CZ47" s="646">
        <v>0</v>
      </c>
      <c r="DA47" s="675"/>
      <c r="DB47" s="675"/>
      <c r="DC47" s="676"/>
      <c r="DD47" s="649">
        <v>965</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353</v>
      </c>
      <c r="CG48" s="639"/>
      <c r="CH48" s="639"/>
      <c r="CI48" s="639"/>
      <c r="CJ48" s="639"/>
      <c r="CK48" s="639"/>
      <c r="CL48" s="639"/>
      <c r="CM48" s="639"/>
      <c r="CN48" s="639"/>
      <c r="CO48" s="639"/>
      <c r="CP48" s="639"/>
      <c r="CQ48" s="640"/>
      <c r="CR48" s="641" t="s">
        <v>122</v>
      </c>
      <c r="CS48" s="644"/>
      <c r="CT48" s="644"/>
      <c r="CU48" s="644"/>
      <c r="CV48" s="644"/>
      <c r="CW48" s="644"/>
      <c r="CX48" s="644"/>
      <c r="CY48" s="645"/>
      <c r="CZ48" s="646" t="s">
        <v>229</v>
      </c>
      <c r="DA48" s="647"/>
      <c r="DB48" s="647"/>
      <c r="DC48" s="648"/>
      <c r="DD48" s="649" t="s">
        <v>229</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354</v>
      </c>
      <c r="CE49" s="654"/>
      <c r="CF49" s="654"/>
      <c r="CG49" s="654"/>
      <c r="CH49" s="654"/>
      <c r="CI49" s="654"/>
      <c r="CJ49" s="654"/>
      <c r="CK49" s="654"/>
      <c r="CL49" s="654"/>
      <c r="CM49" s="654"/>
      <c r="CN49" s="654"/>
      <c r="CO49" s="654"/>
      <c r="CP49" s="654"/>
      <c r="CQ49" s="655"/>
      <c r="CR49" s="656">
        <v>6632939</v>
      </c>
      <c r="CS49" s="657"/>
      <c r="CT49" s="657"/>
      <c r="CU49" s="657"/>
      <c r="CV49" s="657"/>
      <c r="CW49" s="657"/>
      <c r="CX49" s="657"/>
      <c r="CY49" s="658"/>
      <c r="CZ49" s="659">
        <v>100</v>
      </c>
      <c r="DA49" s="660"/>
      <c r="DB49" s="660"/>
      <c r="DC49" s="661"/>
      <c r="DD49" s="662">
        <v>4313934</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Wcd6crojoIrod5MAz3wIykPgIRwHCMx/pteqXtOIpYMuGeR9wLm66HtdYVDuc6t0Yeo4iBW8JlLXEAyJ7JS7w==" saltValue="19rom7/2PEJXmepO8lOv+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34" zoomScale="70" zoomScaleNormal="25" zoomScaleSheetLayoutView="70" workbookViewId="0">
      <selection activeCell="A25" sqref="A25:BI25"/>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356</v>
      </c>
      <c r="DK2" s="1180"/>
      <c r="DL2" s="1180"/>
      <c r="DM2" s="1180"/>
      <c r="DN2" s="1180"/>
      <c r="DO2" s="1181"/>
      <c r="DP2" s="229"/>
      <c r="DQ2" s="1179" t="s">
        <v>357</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358</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360</v>
      </c>
      <c r="B5" s="1065"/>
      <c r="C5" s="1065"/>
      <c r="D5" s="1065"/>
      <c r="E5" s="1065"/>
      <c r="F5" s="1065"/>
      <c r="G5" s="1065"/>
      <c r="H5" s="1065"/>
      <c r="I5" s="1065"/>
      <c r="J5" s="1065"/>
      <c r="K5" s="1065"/>
      <c r="L5" s="1065"/>
      <c r="M5" s="1065"/>
      <c r="N5" s="1065"/>
      <c r="O5" s="1065"/>
      <c r="P5" s="1066"/>
      <c r="Q5" s="1070" t="s">
        <v>361</v>
      </c>
      <c r="R5" s="1071"/>
      <c r="S5" s="1071"/>
      <c r="T5" s="1071"/>
      <c r="U5" s="1072"/>
      <c r="V5" s="1070" t="s">
        <v>362</v>
      </c>
      <c r="W5" s="1071"/>
      <c r="X5" s="1071"/>
      <c r="Y5" s="1071"/>
      <c r="Z5" s="1072"/>
      <c r="AA5" s="1070" t="s">
        <v>363</v>
      </c>
      <c r="AB5" s="1071"/>
      <c r="AC5" s="1071"/>
      <c r="AD5" s="1071"/>
      <c r="AE5" s="1071"/>
      <c r="AF5" s="1182" t="s">
        <v>364</v>
      </c>
      <c r="AG5" s="1071"/>
      <c r="AH5" s="1071"/>
      <c r="AI5" s="1071"/>
      <c r="AJ5" s="1086"/>
      <c r="AK5" s="1071" t="s">
        <v>365</v>
      </c>
      <c r="AL5" s="1071"/>
      <c r="AM5" s="1071"/>
      <c r="AN5" s="1071"/>
      <c r="AO5" s="1072"/>
      <c r="AP5" s="1070" t="s">
        <v>366</v>
      </c>
      <c r="AQ5" s="1071"/>
      <c r="AR5" s="1071"/>
      <c r="AS5" s="1071"/>
      <c r="AT5" s="1072"/>
      <c r="AU5" s="1070" t="s">
        <v>367</v>
      </c>
      <c r="AV5" s="1071"/>
      <c r="AW5" s="1071"/>
      <c r="AX5" s="1071"/>
      <c r="AY5" s="1086"/>
      <c r="AZ5" s="236"/>
      <c r="BA5" s="236"/>
      <c r="BB5" s="236"/>
      <c r="BC5" s="236"/>
      <c r="BD5" s="236"/>
      <c r="BE5" s="237"/>
      <c r="BF5" s="237"/>
      <c r="BG5" s="237"/>
      <c r="BH5" s="237"/>
      <c r="BI5" s="237"/>
      <c r="BJ5" s="237"/>
      <c r="BK5" s="237"/>
      <c r="BL5" s="237"/>
      <c r="BM5" s="237"/>
      <c r="BN5" s="237"/>
      <c r="BO5" s="237"/>
      <c r="BP5" s="237"/>
      <c r="BQ5" s="1064" t="s">
        <v>368</v>
      </c>
      <c r="BR5" s="1065"/>
      <c r="BS5" s="1065"/>
      <c r="BT5" s="1065"/>
      <c r="BU5" s="1065"/>
      <c r="BV5" s="1065"/>
      <c r="BW5" s="1065"/>
      <c r="BX5" s="1065"/>
      <c r="BY5" s="1065"/>
      <c r="BZ5" s="1065"/>
      <c r="CA5" s="1065"/>
      <c r="CB5" s="1065"/>
      <c r="CC5" s="1065"/>
      <c r="CD5" s="1065"/>
      <c r="CE5" s="1065"/>
      <c r="CF5" s="1065"/>
      <c r="CG5" s="1066"/>
      <c r="CH5" s="1070" t="s">
        <v>369</v>
      </c>
      <c r="CI5" s="1071"/>
      <c r="CJ5" s="1071"/>
      <c r="CK5" s="1071"/>
      <c r="CL5" s="1072"/>
      <c r="CM5" s="1070" t="s">
        <v>370</v>
      </c>
      <c r="CN5" s="1071"/>
      <c r="CO5" s="1071"/>
      <c r="CP5" s="1071"/>
      <c r="CQ5" s="1072"/>
      <c r="CR5" s="1070" t="s">
        <v>371</v>
      </c>
      <c r="CS5" s="1071"/>
      <c r="CT5" s="1071"/>
      <c r="CU5" s="1071"/>
      <c r="CV5" s="1072"/>
      <c r="CW5" s="1070" t="s">
        <v>372</v>
      </c>
      <c r="CX5" s="1071"/>
      <c r="CY5" s="1071"/>
      <c r="CZ5" s="1071"/>
      <c r="DA5" s="1072"/>
      <c r="DB5" s="1070" t="s">
        <v>373</v>
      </c>
      <c r="DC5" s="1071"/>
      <c r="DD5" s="1071"/>
      <c r="DE5" s="1071"/>
      <c r="DF5" s="1072"/>
      <c r="DG5" s="1167" t="s">
        <v>374</v>
      </c>
      <c r="DH5" s="1168"/>
      <c r="DI5" s="1168"/>
      <c r="DJ5" s="1168"/>
      <c r="DK5" s="1169"/>
      <c r="DL5" s="1167" t="s">
        <v>375</v>
      </c>
      <c r="DM5" s="1168"/>
      <c r="DN5" s="1168"/>
      <c r="DO5" s="1168"/>
      <c r="DP5" s="1169"/>
      <c r="DQ5" s="1070" t="s">
        <v>376</v>
      </c>
      <c r="DR5" s="1071"/>
      <c r="DS5" s="1071"/>
      <c r="DT5" s="1071"/>
      <c r="DU5" s="1072"/>
      <c r="DV5" s="1070" t="s">
        <v>367</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377</v>
      </c>
      <c r="C7" s="1120"/>
      <c r="D7" s="1120"/>
      <c r="E7" s="1120"/>
      <c r="F7" s="1120"/>
      <c r="G7" s="1120"/>
      <c r="H7" s="1120"/>
      <c r="I7" s="1120"/>
      <c r="J7" s="1120"/>
      <c r="K7" s="1120"/>
      <c r="L7" s="1120"/>
      <c r="M7" s="1120"/>
      <c r="N7" s="1120"/>
      <c r="O7" s="1120"/>
      <c r="P7" s="1121"/>
      <c r="Q7" s="1173">
        <v>6772</v>
      </c>
      <c r="R7" s="1174"/>
      <c r="S7" s="1174"/>
      <c r="T7" s="1174"/>
      <c r="U7" s="1174"/>
      <c r="V7" s="1174">
        <v>6625</v>
      </c>
      <c r="W7" s="1174"/>
      <c r="X7" s="1174"/>
      <c r="Y7" s="1174"/>
      <c r="Z7" s="1174"/>
      <c r="AA7" s="1174">
        <v>147</v>
      </c>
      <c r="AB7" s="1174"/>
      <c r="AC7" s="1174"/>
      <c r="AD7" s="1174"/>
      <c r="AE7" s="1175"/>
      <c r="AF7" s="1176">
        <v>113</v>
      </c>
      <c r="AG7" s="1177"/>
      <c r="AH7" s="1177"/>
      <c r="AI7" s="1177"/>
      <c r="AJ7" s="1178"/>
      <c r="AK7" s="1160">
        <v>14</v>
      </c>
      <c r="AL7" s="1161"/>
      <c r="AM7" s="1161"/>
      <c r="AN7" s="1161"/>
      <c r="AO7" s="1161"/>
      <c r="AP7" s="1161">
        <v>7781</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562</v>
      </c>
      <c r="BT7" s="1165"/>
      <c r="BU7" s="1165"/>
      <c r="BV7" s="1165"/>
      <c r="BW7" s="1165"/>
      <c r="BX7" s="1165"/>
      <c r="BY7" s="1165"/>
      <c r="BZ7" s="1165"/>
      <c r="CA7" s="1165"/>
      <c r="CB7" s="1165"/>
      <c r="CC7" s="1165"/>
      <c r="CD7" s="1165"/>
      <c r="CE7" s="1165"/>
      <c r="CF7" s="1165"/>
      <c r="CG7" s="1166"/>
      <c r="CH7" s="1157">
        <v>-8</v>
      </c>
      <c r="CI7" s="1158"/>
      <c r="CJ7" s="1158"/>
      <c r="CK7" s="1158"/>
      <c r="CL7" s="1159"/>
      <c r="CM7" s="1157">
        <v>3</v>
      </c>
      <c r="CN7" s="1158"/>
      <c r="CO7" s="1158"/>
      <c r="CP7" s="1158"/>
      <c r="CQ7" s="1159"/>
      <c r="CR7" s="1157">
        <v>9</v>
      </c>
      <c r="CS7" s="1158"/>
      <c r="CT7" s="1158"/>
      <c r="CU7" s="1158"/>
      <c r="CV7" s="1159"/>
      <c r="CW7" s="1157" t="s">
        <v>498</v>
      </c>
      <c r="CX7" s="1158"/>
      <c r="CY7" s="1158"/>
      <c r="CZ7" s="1158"/>
      <c r="DA7" s="1159"/>
      <c r="DB7" s="1157" t="s">
        <v>498</v>
      </c>
      <c r="DC7" s="1158"/>
      <c r="DD7" s="1158"/>
      <c r="DE7" s="1158"/>
      <c r="DF7" s="1159"/>
      <c r="DG7" s="1157" t="s">
        <v>498</v>
      </c>
      <c r="DH7" s="1158"/>
      <c r="DI7" s="1158"/>
      <c r="DJ7" s="1158"/>
      <c r="DK7" s="1159"/>
      <c r="DL7" s="1157" t="s">
        <v>498</v>
      </c>
      <c r="DM7" s="1158"/>
      <c r="DN7" s="1158"/>
      <c r="DO7" s="1158"/>
      <c r="DP7" s="1159"/>
      <c r="DQ7" s="1157" t="s">
        <v>498</v>
      </c>
      <c r="DR7" s="1158"/>
      <c r="DS7" s="1158"/>
      <c r="DT7" s="1158"/>
      <c r="DU7" s="1159"/>
      <c r="DV7" s="1184"/>
      <c r="DW7" s="1185"/>
      <c r="DX7" s="1185"/>
      <c r="DY7" s="1185"/>
      <c r="DZ7" s="1186"/>
      <c r="EA7" s="234"/>
    </row>
    <row r="8" spans="1:131" s="235" customFormat="1" ht="26.25" customHeight="1" x14ac:dyDescent="0.15">
      <c r="A8" s="241">
        <v>2</v>
      </c>
      <c r="B8" s="1100" t="s">
        <v>378</v>
      </c>
      <c r="C8" s="1101"/>
      <c r="D8" s="1101"/>
      <c r="E8" s="1101"/>
      <c r="F8" s="1101"/>
      <c r="G8" s="1101"/>
      <c r="H8" s="1101"/>
      <c r="I8" s="1101"/>
      <c r="J8" s="1101"/>
      <c r="K8" s="1101"/>
      <c r="L8" s="1101"/>
      <c r="M8" s="1101"/>
      <c r="N8" s="1101"/>
      <c r="O8" s="1101"/>
      <c r="P8" s="1102"/>
      <c r="Q8" s="1112">
        <v>14</v>
      </c>
      <c r="R8" s="1113"/>
      <c r="S8" s="1113"/>
      <c r="T8" s="1113"/>
      <c r="U8" s="1113"/>
      <c r="V8" s="1113">
        <v>14</v>
      </c>
      <c r="W8" s="1113"/>
      <c r="X8" s="1113"/>
      <c r="Y8" s="1113"/>
      <c r="Z8" s="1113"/>
      <c r="AA8" s="1113">
        <v>0</v>
      </c>
      <c r="AB8" s="1113"/>
      <c r="AC8" s="1113"/>
      <c r="AD8" s="1113"/>
      <c r="AE8" s="1114"/>
      <c r="AF8" s="1106" t="s">
        <v>379</v>
      </c>
      <c r="AG8" s="1107"/>
      <c r="AH8" s="1107"/>
      <c r="AI8" s="1107"/>
      <c r="AJ8" s="1108"/>
      <c r="AK8" s="1155" t="s">
        <v>566</v>
      </c>
      <c r="AL8" s="1156"/>
      <c r="AM8" s="1156"/>
      <c r="AN8" s="1156"/>
      <c r="AO8" s="1156"/>
      <c r="AP8" s="1156" t="s">
        <v>566</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563</v>
      </c>
      <c r="BT8" s="1084"/>
      <c r="BU8" s="1084"/>
      <c r="BV8" s="1084"/>
      <c r="BW8" s="1084"/>
      <c r="BX8" s="1084"/>
      <c r="BY8" s="1084"/>
      <c r="BZ8" s="1084"/>
      <c r="CA8" s="1084"/>
      <c r="CB8" s="1084"/>
      <c r="CC8" s="1084"/>
      <c r="CD8" s="1084"/>
      <c r="CE8" s="1084"/>
      <c r="CF8" s="1084"/>
      <c r="CG8" s="1085"/>
      <c r="CH8" s="1058">
        <v>0</v>
      </c>
      <c r="CI8" s="1059"/>
      <c r="CJ8" s="1059"/>
      <c r="CK8" s="1059"/>
      <c r="CL8" s="1060"/>
      <c r="CM8" s="1058">
        <v>27</v>
      </c>
      <c r="CN8" s="1059"/>
      <c r="CO8" s="1059"/>
      <c r="CP8" s="1059"/>
      <c r="CQ8" s="1060"/>
      <c r="CR8" s="1058">
        <v>7</v>
      </c>
      <c r="CS8" s="1059"/>
      <c r="CT8" s="1059"/>
      <c r="CU8" s="1059"/>
      <c r="CV8" s="1060"/>
      <c r="CW8" s="1058" t="s">
        <v>498</v>
      </c>
      <c r="CX8" s="1059"/>
      <c r="CY8" s="1059"/>
      <c r="CZ8" s="1059"/>
      <c r="DA8" s="1060"/>
      <c r="DB8" s="1058" t="s">
        <v>498</v>
      </c>
      <c r="DC8" s="1059"/>
      <c r="DD8" s="1059"/>
      <c r="DE8" s="1059"/>
      <c r="DF8" s="1060"/>
      <c r="DG8" s="1058" t="s">
        <v>498</v>
      </c>
      <c r="DH8" s="1059"/>
      <c r="DI8" s="1059"/>
      <c r="DJ8" s="1059"/>
      <c r="DK8" s="1060"/>
      <c r="DL8" s="1058" t="s">
        <v>498</v>
      </c>
      <c r="DM8" s="1059"/>
      <c r="DN8" s="1059"/>
      <c r="DO8" s="1059"/>
      <c r="DP8" s="1060"/>
      <c r="DQ8" s="1058" t="s">
        <v>498</v>
      </c>
      <c r="DR8" s="1059"/>
      <c r="DS8" s="1059"/>
      <c r="DT8" s="1059"/>
      <c r="DU8" s="1060"/>
      <c r="DV8" s="1061"/>
      <c r="DW8" s="1062"/>
      <c r="DX8" s="1062"/>
      <c r="DY8" s="1062"/>
      <c r="DZ8" s="1063"/>
      <c r="EA8" s="234"/>
    </row>
    <row r="9" spans="1:131" s="235" customFormat="1" ht="26.25" customHeight="1" x14ac:dyDescent="0.15">
      <c r="A9" s="241">
        <v>3</v>
      </c>
      <c r="B9" s="1100"/>
      <c r="C9" s="1101"/>
      <c r="D9" s="1101"/>
      <c r="E9" s="1101"/>
      <c r="F9" s="1101"/>
      <c r="G9" s="1101"/>
      <c r="H9" s="1101"/>
      <c r="I9" s="1101"/>
      <c r="J9" s="1101"/>
      <c r="K9" s="1101"/>
      <c r="L9" s="1101"/>
      <c r="M9" s="1101"/>
      <c r="N9" s="1101"/>
      <c r="O9" s="1101"/>
      <c r="P9" s="1102"/>
      <c r="Q9" s="1112"/>
      <c r="R9" s="1113"/>
      <c r="S9" s="1113"/>
      <c r="T9" s="1113"/>
      <c r="U9" s="1113"/>
      <c r="V9" s="1113"/>
      <c r="W9" s="1113"/>
      <c r="X9" s="1113"/>
      <c r="Y9" s="1113"/>
      <c r="Z9" s="1113"/>
      <c r="AA9" s="1113"/>
      <c r="AB9" s="1113"/>
      <c r="AC9" s="1113"/>
      <c r="AD9" s="1113"/>
      <c r="AE9" s="1114"/>
      <c r="AF9" s="1106"/>
      <c r="AG9" s="1107"/>
      <c r="AH9" s="1107"/>
      <c r="AI9" s="1107"/>
      <c r="AJ9" s="1108"/>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564</v>
      </c>
      <c r="BT9" s="1084"/>
      <c r="BU9" s="1084"/>
      <c r="BV9" s="1084"/>
      <c r="BW9" s="1084"/>
      <c r="BX9" s="1084"/>
      <c r="BY9" s="1084"/>
      <c r="BZ9" s="1084"/>
      <c r="CA9" s="1084"/>
      <c r="CB9" s="1084"/>
      <c r="CC9" s="1084"/>
      <c r="CD9" s="1084"/>
      <c r="CE9" s="1084"/>
      <c r="CF9" s="1084"/>
      <c r="CG9" s="1085"/>
      <c r="CH9" s="1058">
        <v>3</v>
      </c>
      <c r="CI9" s="1059"/>
      <c r="CJ9" s="1059"/>
      <c r="CK9" s="1059"/>
      <c r="CL9" s="1060"/>
      <c r="CM9" s="1058">
        <v>136</v>
      </c>
      <c r="CN9" s="1059"/>
      <c r="CO9" s="1059"/>
      <c r="CP9" s="1059"/>
      <c r="CQ9" s="1060"/>
      <c r="CR9" s="1058">
        <v>30</v>
      </c>
      <c r="CS9" s="1059"/>
      <c r="CT9" s="1059"/>
      <c r="CU9" s="1059"/>
      <c r="CV9" s="1060"/>
      <c r="CW9" s="1058">
        <v>11</v>
      </c>
      <c r="CX9" s="1059"/>
      <c r="CY9" s="1059"/>
      <c r="CZ9" s="1059"/>
      <c r="DA9" s="1060"/>
      <c r="DB9" s="1058" t="s">
        <v>498</v>
      </c>
      <c r="DC9" s="1059"/>
      <c r="DD9" s="1059"/>
      <c r="DE9" s="1059"/>
      <c r="DF9" s="1060"/>
      <c r="DG9" s="1058" t="s">
        <v>498</v>
      </c>
      <c r="DH9" s="1059"/>
      <c r="DI9" s="1059"/>
      <c r="DJ9" s="1059"/>
      <c r="DK9" s="1060"/>
      <c r="DL9" s="1058" t="s">
        <v>498</v>
      </c>
      <c r="DM9" s="1059"/>
      <c r="DN9" s="1059"/>
      <c r="DO9" s="1059"/>
      <c r="DP9" s="1060"/>
      <c r="DQ9" s="1058" t="s">
        <v>498</v>
      </c>
      <c r="DR9" s="1059"/>
      <c r="DS9" s="1059"/>
      <c r="DT9" s="1059"/>
      <c r="DU9" s="1060"/>
      <c r="DV9" s="1061"/>
      <c r="DW9" s="1062"/>
      <c r="DX9" s="1062"/>
      <c r="DY9" s="1062"/>
      <c r="DZ9" s="1063"/>
      <c r="EA9" s="234"/>
    </row>
    <row r="10" spans="1:131" s="235" customFormat="1" ht="26.25" customHeight="1" x14ac:dyDescent="0.15">
      <c r="A10" s="241">
        <v>4</v>
      </c>
      <c r="B10" s="1100"/>
      <c r="C10" s="1101"/>
      <c r="D10" s="1101"/>
      <c r="E10" s="1101"/>
      <c r="F10" s="1101"/>
      <c r="G10" s="1101"/>
      <c r="H10" s="1101"/>
      <c r="I10" s="1101"/>
      <c r="J10" s="1101"/>
      <c r="K10" s="1101"/>
      <c r="L10" s="1101"/>
      <c r="M10" s="1101"/>
      <c r="N10" s="1101"/>
      <c r="O10" s="1101"/>
      <c r="P10" s="1102"/>
      <c r="Q10" s="1112"/>
      <c r="R10" s="1113"/>
      <c r="S10" s="1113"/>
      <c r="T10" s="1113"/>
      <c r="U10" s="1113"/>
      <c r="V10" s="1113"/>
      <c r="W10" s="1113"/>
      <c r="X10" s="1113"/>
      <c r="Y10" s="1113"/>
      <c r="Z10" s="1113"/>
      <c r="AA10" s="1113"/>
      <c r="AB10" s="1113"/>
      <c r="AC10" s="1113"/>
      <c r="AD10" s="1113"/>
      <c r="AE10" s="1114"/>
      <c r="AF10" s="1106"/>
      <c r="AG10" s="1107"/>
      <c r="AH10" s="1107"/>
      <c r="AI10" s="1107"/>
      <c r="AJ10" s="1108"/>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565</v>
      </c>
      <c r="BT10" s="1084"/>
      <c r="BU10" s="1084"/>
      <c r="BV10" s="1084"/>
      <c r="BW10" s="1084"/>
      <c r="BX10" s="1084"/>
      <c r="BY10" s="1084"/>
      <c r="BZ10" s="1084"/>
      <c r="CA10" s="1084"/>
      <c r="CB10" s="1084"/>
      <c r="CC10" s="1084"/>
      <c r="CD10" s="1084"/>
      <c r="CE10" s="1084"/>
      <c r="CF10" s="1084"/>
      <c r="CG10" s="1085"/>
      <c r="CH10" s="1058">
        <v>0</v>
      </c>
      <c r="CI10" s="1059"/>
      <c r="CJ10" s="1059"/>
      <c r="CK10" s="1059"/>
      <c r="CL10" s="1060"/>
      <c r="CM10" s="1058">
        <v>3</v>
      </c>
      <c r="CN10" s="1059"/>
      <c r="CO10" s="1059"/>
      <c r="CP10" s="1059"/>
      <c r="CQ10" s="1060"/>
      <c r="CR10" s="1058">
        <v>3</v>
      </c>
      <c r="CS10" s="1059"/>
      <c r="CT10" s="1059"/>
      <c r="CU10" s="1059"/>
      <c r="CV10" s="1060"/>
      <c r="CW10" s="1058" t="s">
        <v>566</v>
      </c>
      <c r="CX10" s="1059"/>
      <c r="CY10" s="1059"/>
      <c r="CZ10" s="1059"/>
      <c r="DA10" s="1060"/>
      <c r="DB10" s="1058" t="s">
        <v>498</v>
      </c>
      <c r="DC10" s="1059"/>
      <c r="DD10" s="1059"/>
      <c r="DE10" s="1059"/>
      <c r="DF10" s="1060"/>
      <c r="DG10" s="1058" t="s">
        <v>498</v>
      </c>
      <c r="DH10" s="1059"/>
      <c r="DI10" s="1059"/>
      <c r="DJ10" s="1059"/>
      <c r="DK10" s="1060"/>
      <c r="DL10" s="1058" t="s">
        <v>498</v>
      </c>
      <c r="DM10" s="1059"/>
      <c r="DN10" s="1059"/>
      <c r="DO10" s="1059"/>
      <c r="DP10" s="1060"/>
      <c r="DQ10" s="1058" t="s">
        <v>498</v>
      </c>
      <c r="DR10" s="1059"/>
      <c r="DS10" s="1059"/>
      <c r="DT10" s="1059"/>
      <c r="DU10" s="1060"/>
      <c r="DV10" s="1061"/>
      <c r="DW10" s="1062"/>
      <c r="DX10" s="1062"/>
      <c r="DY10" s="1062"/>
      <c r="DZ10" s="1063"/>
      <c r="EA10" s="234"/>
    </row>
    <row r="11" spans="1:131" s="235" customFormat="1" ht="26.25" customHeight="1" x14ac:dyDescent="0.15">
      <c r="A11" s="241">
        <v>5</v>
      </c>
      <c r="B11" s="1100"/>
      <c r="C11" s="1101"/>
      <c r="D11" s="1101"/>
      <c r="E11" s="1101"/>
      <c r="F11" s="1101"/>
      <c r="G11" s="1101"/>
      <c r="H11" s="1101"/>
      <c r="I11" s="1101"/>
      <c r="J11" s="1101"/>
      <c r="K11" s="1101"/>
      <c r="L11" s="1101"/>
      <c r="M11" s="1101"/>
      <c r="N11" s="1101"/>
      <c r="O11" s="1101"/>
      <c r="P11" s="1102"/>
      <c r="Q11" s="1112"/>
      <c r="R11" s="1113"/>
      <c r="S11" s="1113"/>
      <c r="T11" s="1113"/>
      <c r="U11" s="1113"/>
      <c r="V11" s="1113"/>
      <c r="W11" s="1113"/>
      <c r="X11" s="1113"/>
      <c r="Y11" s="1113"/>
      <c r="Z11" s="1113"/>
      <c r="AA11" s="1113"/>
      <c r="AB11" s="1113"/>
      <c r="AC11" s="1113"/>
      <c r="AD11" s="1113"/>
      <c r="AE11" s="1114"/>
      <c r="AF11" s="1106"/>
      <c r="AG11" s="1107"/>
      <c r="AH11" s="1107"/>
      <c r="AI11" s="1107"/>
      <c r="AJ11" s="1108"/>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0"/>
      <c r="C12" s="1101"/>
      <c r="D12" s="1101"/>
      <c r="E12" s="1101"/>
      <c r="F12" s="1101"/>
      <c r="G12" s="1101"/>
      <c r="H12" s="1101"/>
      <c r="I12" s="1101"/>
      <c r="J12" s="1101"/>
      <c r="K12" s="1101"/>
      <c r="L12" s="1101"/>
      <c r="M12" s="1101"/>
      <c r="N12" s="1101"/>
      <c r="O12" s="1101"/>
      <c r="P12" s="1102"/>
      <c r="Q12" s="1112"/>
      <c r="R12" s="1113"/>
      <c r="S12" s="1113"/>
      <c r="T12" s="1113"/>
      <c r="U12" s="1113"/>
      <c r="V12" s="1113"/>
      <c r="W12" s="1113"/>
      <c r="X12" s="1113"/>
      <c r="Y12" s="1113"/>
      <c r="Z12" s="1113"/>
      <c r="AA12" s="1113"/>
      <c r="AB12" s="1113"/>
      <c r="AC12" s="1113"/>
      <c r="AD12" s="1113"/>
      <c r="AE12" s="1114"/>
      <c r="AF12" s="1106"/>
      <c r="AG12" s="1107"/>
      <c r="AH12" s="1107"/>
      <c r="AI12" s="1107"/>
      <c r="AJ12" s="1108"/>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0"/>
      <c r="C13" s="1101"/>
      <c r="D13" s="1101"/>
      <c r="E13" s="1101"/>
      <c r="F13" s="1101"/>
      <c r="G13" s="1101"/>
      <c r="H13" s="1101"/>
      <c r="I13" s="1101"/>
      <c r="J13" s="1101"/>
      <c r="K13" s="1101"/>
      <c r="L13" s="1101"/>
      <c r="M13" s="1101"/>
      <c r="N13" s="1101"/>
      <c r="O13" s="1101"/>
      <c r="P13" s="1102"/>
      <c r="Q13" s="1112"/>
      <c r="R13" s="1113"/>
      <c r="S13" s="1113"/>
      <c r="T13" s="1113"/>
      <c r="U13" s="1113"/>
      <c r="V13" s="1113"/>
      <c r="W13" s="1113"/>
      <c r="X13" s="1113"/>
      <c r="Y13" s="1113"/>
      <c r="Z13" s="1113"/>
      <c r="AA13" s="1113"/>
      <c r="AB13" s="1113"/>
      <c r="AC13" s="1113"/>
      <c r="AD13" s="1113"/>
      <c r="AE13" s="1114"/>
      <c r="AF13" s="1106"/>
      <c r="AG13" s="1107"/>
      <c r="AH13" s="1107"/>
      <c r="AI13" s="1107"/>
      <c r="AJ13" s="1108"/>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0"/>
      <c r="C14" s="1101"/>
      <c r="D14" s="1101"/>
      <c r="E14" s="1101"/>
      <c r="F14" s="1101"/>
      <c r="G14" s="1101"/>
      <c r="H14" s="1101"/>
      <c r="I14" s="1101"/>
      <c r="J14" s="1101"/>
      <c r="K14" s="1101"/>
      <c r="L14" s="1101"/>
      <c r="M14" s="1101"/>
      <c r="N14" s="1101"/>
      <c r="O14" s="1101"/>
      <c r="P14" s="1102"/>
      <c r="Q14" s="1112"/>
      <c r="R14" s="1113"/>
      <c r="S14" s="1113"/>
      <c r="T14" s="1113"/>
      <c r="U14" s="1113"/>
      <c r="V14" s="1113"/>
      <c r="W14" s="1113"/>
      <c r="X14" s="1113"/>
      <c r="Y14" s="1113"/>
      <c r="Z14" s="1113"/>
      <c r="AA14" s="1113"/>
      <c r="AB14" s="1113"/>
      <c r="AC14" s="1113"/>
      <c r="AD14" s="1113"/>
      <c r="AE14" s="1114"/>
      <c r="AF14" s="1106"/>
      <c r="AG14" s="1107"/>
      <c r="AH14" s="1107"/>
      <c r="AI14" s="1107"/>
      <c r="AJ14" s="1108"/>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0"/>
      <c r="C15" s="1101"/>
      <c r="D15" s="1101"/>
      <c r="E15" s="1101"/>
      <c r="F15" s="1101"/>
      <c r="G15" s="1101"/>
      <c r="H15" s="1101"/>
      <c r="I15" s="1101"/>
      <c r="J15" s="1101"/>
      <c r="K15" s="1101"/>
      <c r="L15" s="1101"/>
      <c r="M15" s="1101"/>
      <c r="N15" s="1101"/>
      <c r="O15" s="1101"/>
      <c r="P15" s="1102"/>
      <c r="Q15" s="1112"/>
      <c r="R15" s="1113"/>
      <c r="S15" s="1113"/>
      <c r="T15" s="1113"/>
      <c r="U15" s="1113"/>
      <c r="V15" s="1113"/>
      <c r="W15" s="1113"/>
      <c r="X15" s="1113"/>
      <c r="Y15" s="1113"/>
      <c r="Z15" s="1113"/>
      <c r="AA15" s="1113"/>
      <c r="AB15" s="1113"/>
      <c r="AC15" s="1113"/>
      <c r="AD15" s="1113"/>
      <c r="AE15" s="1114"/>
      <c r="AF15" s="1106"/>
      <c r="AG15" s="1107"/>
      <c r="AH15" s="1107"/>
      <c r="AI15" s="1107"/>
      <c r="AJ15" s="1108"/>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0"/>
      <c r="C16" s="1101"/>
      <c r="D16" s="1101"/>
      <c r="E16" s="1101"/>
      <c r="F16" s="1101"/>
      <c r="G16" s="1101"/>
      <c r="H16" s="1101"/>
      <c r="I16" s="1101"/>
      <c r="J16" s="1101"/>
      <c r="K16" s="1101"/>
      <c r="L16" s="1101"/>
      <c r="M16" s="1101"/>
      <c r="N16" s="1101"/>
      <c r="O16" s="1101"/>
      <c r="P16" s="1102"/>
      <c r="Q16" s="1112"/>
      <c r="R16" s="1113"/>
      <c r="S16" s="1113"/>
      <c r="T16" s="1113"/>
      <c r="U16" s="1113"/>
      <c r="V16" s="1113"/>
      <c r="W16" s="1113"/>
      <c r="X16" s="1113"/>
      <c r="Y16" s="1113"/>
      <c r="Z16" s="1113"/>
      <c r="AA16" s="1113"/>
      <c r="AB16" s="1113"/>
      <c r="AC16" s="1113"/>
      <c r="AD16" s="1113"/>
      <c r="AE16" s="1114"/>
      <c r="AF16" s="1106"/>
      <c r="AG16" s="1107"/>
      <c r="AH16" s="1107"/>
      <c r="AI16" s="1107"/>
      <c r="AJ16" s="1108"/>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0"/>
      <c r="C17" s="1101"/>
      <c r="D17" s="1101"/>
      <c r="E17" s="1101"/>
      <c r="F17" s="1101"/>
      <c r="G17" s="1101"/>
      <c r="H17" s="1101"/>
      <c r="I17" s="1101"/>
      <c r="J17" s="1101"/>
      <c r="K17" s="1101"/>
      <c r="L17" s="1101"/>
      <c r="M17" s="1101"/>
      <c r="N17" s="1101"/>
      <c r="O17" s="1101"/>
      <c r="P17" s="1102"/>
      <c r="Q17" s="1112"/>
      <c r="R17" s="1113"/>
      <c r="S17" s="1113"/>
      <c r="T17" s="1113"/>
      <c r="U17" s="1113"/>
      <c r="V17" s="1113"/>
      <c r="W17" s="1113"/>
      <c r="X17" s="1113"/>
      <c r="Y17" s="1113"/>
      <c r="Z17" s="1113"/>
      <c r="AA17" s="1113"/>
      <c r="AB17" s="1113"/>
      <c r="AC17" s="1113"/>
      <c r="AD17" s="1113"/>
      <c r="AE17" s="1114"/>
      <c r="AF17" s="1106"/>
      <c r="AG17" s="1107"/>
      <c r="AH17" s="1107"/>
      <c r="AI17" s="1107"/>
      <c r="AJ17" s="1108"/>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0"/>
      <c r="C18" s="1101"/>
      <c r="D18" s="1101"/>
      <c r="E18" s="1101"/>
      <c r="F18" s="1101"/>
      <c r="G18" s="1101"/>
      <c r="H18" s="1101"/>
      <c r="I18" s="1101"/>
      <c r="J18" s="1101"/>
      <c r="K18" s="1101"/>
      <c r="L18" s="1101"/>
      <c r="M18" s="1101"/>
      <c r="N18" s="1101"/>
      <c r="O18" s="1101"/>
      <c r="P18" s="1102"/>
      <c r="Q18" s="1112"/>
      <c r="R18" s="1113"/>
      <c r="S18" s="1113"/>
      <c r="T18" s="1113"/>
      <c r="U18" s="1113"/>
      <c r="V18" s="1113"/>
      <c r="W18" s="1113"/>
      <c r="X18" s="1113"/>
      <c r="Y18" s="1113"/>
      <c r="Z18" s="1113"/>
      <c r="AA18" s="1113"/>
      <c r="AB18" s="1113"/>
      <c r="AC18" s="1113"/>
      <c r="AD18" s="1113"/>
      <c r="AE18" s="1114"/>
      <c r="AF18" s="1106"/>
      <c r="AG18" s="1107"/>
      <c r="AH18" s="1107"/>
      <c r="AI18" s="1107"/>
      <c r="AJ18" s="1108"/>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0"/>
      <c r="C19" s="1101"/>
      <c r="D19" s="1101"/>
      <c r="E19" s="1101"/>
      <c r="F19" s="1101"/>
      <c r="G19" s="1101"/>
      <c r="H19" s="1101"/>
      <c r="I19" s="1101"/>
      <c r="J19" s="1101"/>
      <c r="K19" s="1101"/>
      <c r="L19" s="1101"/>
      <c r="M19" s="1101"/>
      <c r="N19" s="1101"/>
      <c r="O19" s="1101"/>
      <c r="P19" s="1102"/>
      <c r="Q19" s="1112"/>
      <c r="R19" s="1113"/>
      <c r="S19" s="1113"/>
      <c r="T19" s="1113"/>
      <c r="U19" s="1113"/>
      <c r="V19" s="1113"/>
      <c r="W19" s="1113"/>
      <c r="X19" s="1113"/>
      <c r="Y19" s="1113"/>
      <c r="Z19" s="1113"/>
      <c r="AA19" s="1113"/>
      <c r="AB19" s="1113"/>
      <c r="AC19" s="1113"/>
      <c r="AD19" s="1113"/>
      <c r="AE19" s="1114"/>
      <c r="AF19" s="1106"/>
      <c r="AG19" s="1107"/>
      <c r="AH19" s="1107"/>
      <c r="AI19" s="1107"/>
      <c r="AJ19" s="1108"/>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0"/>
      <c r="C20" s="1101"/>
      <c r="D20" s="1101"/>
      <c r="E20" s="1101"/>
      <c r="F20" s="1101"/>
      <c r="G20" s="1101"/>
      <c r="H20" s="1101"/>
      <c r="I20" s="1101"/>
      <c r="J20" s="1101"/>
      <c r="K20" s="1101"/>
      <c r="L20" s="1101"/>
      <c r="M20" s="1101"/>
      <c r="N20" s="1101"/>
      <c r="O20" s="1101"/>
      <c r="P20" s="1102"/>
      <c r="Q20" s="1112"/>
      <c r="R20" s="1113"/>
      <c r="S20" s="1113"/>
      <c r="T20" s="1113"/>
      <c r="U20" s="1113"/>
      <c r="V20" s="1113"/>
      <c r="W20" s="1113"/>
      <c r="X20" s="1113"/>
      <c r="Y20" s="1113"/>
      <c r="Z20" s="1113"/>
      <c r="AA20" s="1113"/>
      <c r="AB20" s="1113"/>
      <c r="AC20" s="1113"/>
      <c r="AD20" s="1113"/>
      <c r="AE20" s="1114"/>
      <c r="AF20" s="1106"/>
      <c r="AG20" s="1107"/>
      <c r="AH20" s="1107"/>
      <c r="AI20" s="1107"/>
      <c r="AJ20" s="1108"/>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0"/>
      <c r="C21" s="1101"/>
      <c r="D21" s="1101"/>
      <c r="E21" s="1101"/>
      <c r="F21" s="1101"/>
      <c r="G21" s="1101"/>
      <c r="H21" s="1101"/>
      <c r="I21" s="1101"/>
      <c r="J21" s="1101"/>
      <c r="K21" s="1101"/>
      <c r="L21" s="1101"/>
      <c r="M21" s="1101"/>
      <c r="N21" s="1101"/>
      <c r="O21" s="1101"/>
      <c r="P21" s="1102"/>
      <c r="Q21" s="1112"/>
      <c r="R21" s="1113"/>
      <c r="S21" s="1113"/>
      <c r="T21" s="1113"/>
      <c r="U21" s="1113"/>
      <c r="V21" s="1113"/>
      <c r="W21" s="1113"/>
      <c r="X21" s="1113"/>
      <c r="Y21" s="1113"/>
      <c r="Z21" s="1113"/>
      <c r="AA21" s="1113"/>
      <c r="AB21" s="1113"/>
      <c r="AC21" s="1113"/>
      <c r="AD21" s="1113"/>
      <c r="AE21" s="1114"/>
      <c r="AF21" s="1106"/>
      <c r="AG21" s="1107"/>
      <c r="AH21" s="1107"/>
      <c r="AI21" s="1107"/>
      <c r="AJ21" s="1108"/>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0"/>
      <c r="C22" s="1101"/>
      <c r="D22" s="1101"/>
      <c r="E22" s="1101"/>
      <c r="F22" s="1101"/>
      <c r="G22" s="1101"/>
      <c r="H22" s="1101"/>
      <c r="I22" s="1101"/>
      <c r="J22" s="1101"/>
      <c r="K22" s="1101"/>
      <c r="L22" s="1101"/>
      <c r="M22" s="1101"/>
      <c r="N22" s="1101"/>
      <c r="O22" s="1101"/>
      <c r="P22" s="1102"/>
      <c r="Q22" s="1150"/>
      <c r="R22" s="1151"/>
      <c r="S22" s="1151"/>
      <c r="T22" s="1151"/>
      <c r="U22" s="1151"/>
      <c r="V22" s="1151"/>
      <c r="W22" s="1151"/>
      <c r="X22" s="1151"/>
      <c r="Y22" s="1151"/>
      <c r="Z22" s="1151"/>
      <c r="AA22" s="1151"/>
      <c r="AB22" s="1151"/>
      <c r="AC22" s="1151"/>
      <c r="AD22" s="1151"/>
      <c r="AE22" s="1152"/>
      <c r="AF22" s="1106"/>
      <c r="AG22" s="1107"/>
      <c r="AH22" s="1107"/>
      <c r="AI22" s="1107"/>
      <c r="AJ22" s="1108"/>
      <c r="AK22" s="1146"/>
      <c r="AL22" s="1147"/>
      <c r="AM22" s="1147"/>
      <c r="AN22" s="1147"/>
      <c r="AO22" s="1147"/>
      <c r="AP22" s="1147"/>
      <c r="AQ22" s="1147"/>
      <c r="AR22" s="1147"/>
      <c r="AS22" s="1147"/>
      <c r="AT22" s="1147"/>
      <c r="AU22" s="1148"/>
      <c r="AV22" s="1148"/>
      <c r="AW22" s="1148"/>
      <c r="AX22" s="1148"/>
      <c r="AY22" s="1149"/>
      <c r="AZ22" s="1098" t="s">
        <v>380</v>
      </c>
      <c r="BA22" s="1098"/>
      <c r="BB22" s="1098"/>
      <c r="BC22" s="1098"/>
      <c r="BD22" s="1099"/>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381</v>
      </c>
      <c r="B23" s="1013" t="s">
        <v>382</v>
      </c>
      <c r="C23" s="1014"/>
      <c r="D23" s="1014"/>
      <c r="E23" s="1014"/>
      <c r="F23" s="1014"/>
      <c r="G23" s="1014"/>
      <c r="H23" s="1014"/>
      <c r="I23" s="1014"/>
      <c r="J23" s="1014"/>
      <c r="K23" s="1014"/>
      <c r="L23" s="1014"/>
      <c r="M23" s="1014"/>
      <c r="N23" s="1014"/>
      <c r="O23" s="1014"/>
      <c r="P23" s="1015"/>
      <c r="Q23" s="1137"/>
      <c r="R23" s="1138"/>
      <c r="S23" s="1138"/>
      <c r="T23" s="1138"/>
      <c r="U23" s="1138"/>
      <c r="V23" s="1138"/>
      <c r="W23" s="1138"/>
      <c r="X23" s="1138"/>
      <c r="Y23" s="1138"/>
      <c r="Z23" s="1138"/>
      <c r="AA23" s="1138"/>
      <c r="AB23" s="1138"/>
      <c r="AC23" s="1138"/>
      <c r="AD23" s="1138"/>
      <c r="AE23" s="1139"/>
      <c r="AF23" s="1140">
        <v>113</v>
      </c>
      <c r="AG23" s="1138"/>
      <c r="AH23" s="1138"/>
      <c r="AI23" s="1138"/>
      <c r="AJ23" s="1141"/>
      <c r="AK23" s="1142"/>
      <c r="AL23" s="1143"/>
      <c r="AM23" s="1143"/>
      <c r="AN23" s="1143"/>
      <c r="AO23" s="1143"/>
      <c r="AP23" s="1138"/>
      <c r="AQ23" s="1138"/>
      <c r="AR23" s="1138"/>
      <c r="AS23" s="1138"/>
      <c r="AT23" s="1138"/>
      <c r="AU23" s="1144"/>
      <c r="AV23" s="1144"/>
      <c r="AW23" s="1144"/>
      <c r="AX23" s="1144"/>
      <c r="AY23" s="1145"/>
      <c r="AZ23" s="1134" t="s">
        <v>122</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383</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384</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360</v>
      </c>
      <c r="B26" s="1065"/>
      <c r="C26" s="1065"/>
      <c r="D26" s="1065"/>
      <c r="E26" s="1065"/>
      <c r="F26" s="1065"/>
      <c r="G26" s="1065"/>
      <c r="H26" s="1065"/>
      <c r="I26" s="1065"/>
      <c r="J26" s="1065"/>
      <c r="K26" s="1065"/>
      <c r="L26" s="1065"/>
      <c r="M26" s="1065"/>
      <c r="N26" s="1065"/>
      <c r="O26" s="1065"/>
      <c r="P26" s="1066"/>
      <c r="Q26" s="1070" t="s">
        <v>385</v>
      </c>
      <c r="R26" s="1071"/>
      <c r="S26" s="1071"/>
      <c r="T26" s="1071"/>
      <c r="U26" s="1072"/>
      <c r="V26" s="1070" t="s">
        <v>386</v>
      </c>
      <c r="W26" s="1071"/>
      <c r="X26" s="1071"/>
      <c r="Y26" s="1071"/>
      <c r="Z26" s="1072"/>
      <c r="AA26" s="1070" t="s">
        <v>387</v>
      </c>
      <c r="AB26" s="1071"/>
      <c r="AC26" s="1071"/>
      <c r="AD26" s="1071"/>
      <c r="AE26" s="1071"/>
      <c r="AF26" s="1128" t="s">
        <v>388</v>
      </c>
      <c r="AG26" s="1077"/>
      <c r="AH26" s="1077"/>
      <c r="AI26" s="1077"/>
      <c r="AJ26" s="1129"/>
      <c r="AK26" s="1071" t="s">
        <v>389</v>
      </c>
      <c r="AL26" s="1071"/>
      <c r="AM26" s="1071"/>
      <c r="AN26" s="1071"/>
      <c r="AO26" s="1072"/>
      <c r="AP26" s="1070" t="s">
        <v>390</v>
      </c>
      <c r="AQ26" s="1071"/>
      <c r="AR26" s="1071"/>
      <c r="AS26" s="1071"/>
      <c r="AT26" s="1072"/>
      <c r="AU26" s="1070" t="s">
        <v>391</v>
      </c>
      <c r="AV26" s="1071"/>
      <c r="AW26" s="1071"/>
      <c r="AX26" s="1071"/>
      <c r="AY26" s="1072"/>
      <c r="AZ26" s="1070" t="s">
        <v>392</v>
      </c>
      <c r="BA26" s="1071"/>
      <c r="BB26" s="1071"/>
      <c r="BC26" s="1071"/>
      <c r="BD26" s="1072"/>
      <c r="BE26" s="1070" t="s">
        <v>367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393</v>
      </c>
      <c r="C28" s="1120"/>
      <c r="D28" s="1120"/>
      <c r="E28" s="1120"/>
      <c r="F28" s="1120"/>
      <c r="G28" s="1120"/>
      <c r="H28" s="1120"/>
      <c r="I28" s="1120"/>
      <c r="J28" s="1120"/>
      <c r="K28" s="1120"/>
      <c r="L28" s="1120"/>
      <c r="M28" s="1120"/>
      <c r="N28" s="1120"/>
      <c r="O28" s="1120"/>
      <c r="P28" s="1121"/>
      <c r="Q28" s="1122">
        <v>875</v>
      </c>
      <c r="R28" s="1123"/>
      <c r="S28" s="1123"/>
      <c r="T28" s="1123"/>
      <c r="U28" s="1123"/>
      <c r="V28" s="1123">
        <v>846</v>
      </c>
      <c r="W28" s="1123"/>
      <c r="X28" s="1123"/>
      <c r="Y28" s="1123"/>
      <c r="Z28" s="1123"/>
      <c r="AA28" s="1123">
        <v>29</v>
      </c>
      <c r="AB28" s="1123"/>
      <c r="AC28" s="1123"/>
      <c r="AD28" s="1123"/>
      <c r="AE28" s="1124"/>
      <c r="AF28" s="1125">
        <v>29</v>
      </c>
      <c r="AG28" s="1123"/>
      <c r="AH28" s="1123"/>
      <c r="AI28" s="1123"/>
      <c r="AJ28" s="1126"/>
      <c r="AK28" s="1127">
        <v>68</v>
      </c>
      <c r="AL28" s="1115"/>
      <c r="AM28" s="1115"/>
      <c r="AN28" s="1115"/>
      <c r="AO28" s="1115"/>
      <c r="AP28" s="1115" t="s">
        <v>566</v>
      </c>
      <c r="AQ28" s="1115"/>
      <c r="AR28" s="1115"/>
      <c r="AS28" s="1115"/>
      <c r="AT28" s="1115"/>
      <c r="AU28" s="1115" t="s">
        <v>498</v>
      </c>
      <c r="AV28" s="1115"/>
      <c r="AW28" s="1115"/>
      <c r="AX28" s="1115"/>
      <c r="AY28" s="1115"/>
      <c r="AZ28" s="1116" t="s">
        <v>498</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0" t="s">
        <v>394</v>
      </c>
      <c r="C29" s="1101"/>
      <c r="D29" s="1101"/>
      <c r="E29" s="1101"/>
      <c r="F29" s="1101"/>
      <c r="G29" s="1101"/>
      <c r="H29" s="1101"/>
      <c r="I29" s="1101"/>
      <c r="J29" s="1101"/>
      <c r="K29" s="1101"/>
      <c r="L29" s="1101"/>
      <c r="M29" s="1101"/>
      <c r="N29" s="1101"/>
      <c r="O29" s="1101"/>
      <c r="P29" s="1102"/>
      <c r="Q29" s="1112">
        <v>1073</v>
      </c>
      <c r="R29" s="1113"/>
      <c r="S29" s="1113"/>
      <c r="T29" s="1113"/>
      <c r="U29" s="1113"/>
      <c r="V29" s="1113">
        <v>1054</v>
      </c>
      <c r="W29" s="1113"/>
      <c r="X29" s="1113"/>
      <c r="Y29" s="1113"/>
      <c r="Z29" s="1113"/>
      <c r="AA29" s="1113">
        <v>20</v>
      </c>
      <c r="AB29" s="1113"/>
      <c r="AC29" s="1113"/>
      <c r="AD29" s="1113"/>
      <c r="AE29" s="1114"/>
      <c r="AF29" s="1106">
        <v>20</v>
      </c>
      <c r="AG29" s="1107"/>
      <c r="AH29" s="1107"/>
      <c r="AI29" s="1107"/>
      <c r="AJ29" s="1108"/>
      <c r="AK29" s="1049">
        <v>172</v>
      </c>
      <c r="AL29" s="1040"/>
      <c r="AM29" s="1040"/>
      <c r="AN29" s="1040"/>
      <c r="AO29" s="1040"/>
      <c r="AP29" s="1040" t="s">
        <v>566</v>
      </c>
      <c r="AQ29" s="1040"/>
      <c r="AR29" s="1040"/>
      <c r="AS29" s="1040"/>
      <c r="AT29" s="1040"/>
      <c r="AU29" s="1040" t="s">
        <v>498</v>
      </c>
      <c r="AV29" s="1040"/>
      <c r="AW29" s="1040"/>
      <c r="AX29" s="1040"/>
      <c r="AY29" s="1040"/>
      <c r="AZ29" s="1111" t="s">
        <v>498</v>
      </c>
      <c r="BA29" s="1111"/>
      <c r="BB29" s="1111"/>
      <c r="BC29" s="1111"/>
      <c r="BD29" s="1111"/>
      <c r="BE29" s="1095"/>
      <c r="BF29" s="1095"/>
      <c r="BG29" s="1095"/>
      <c r="BH29" s="1095"/>
      <c r="BI29" s="1096"/>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0" t="s">
        <v>395</v>
      </c>
      <c r="C30" s="1101"/>
      <c r="D30" s="1101"/>
      <c r="E30" s="1101"/>
      <c r="F30" s="1101"/>
      <c r="G30" s="1101"/>
      <c r="H30" s="1101"/>
      <c r="I30" s="1101"/>
      <c r="J30" s="1101"/>
      <c r="K30" s="1101"/>
      <c r="L30" s="1101"/>
      <c r="M30" s="1101"/>
      <c r="N30" s="1101"/>
      <c r="O30" s="1101"/>
      <c r="P30" s="1102"/>
      <c r="Q30" s="1112">
        <v>94</v>
      </c>
      <c r="R30" s="1113"/>
      <c r="S30" s="1113"/>
      <c r="T30" s="1113"/>
      <c r="U30" s="1113"/>
      <c r="V30" s="1113">
        <v>94</v>
      </c>
      <c r="W30" s="1113"/>
      <c r="X30" s="1113"/>
      <c r="Y30" s="1113"/>
      <c r="Z30" s="1113"/>
      <c r="AA30" s="1113">
        <v>0</v>
      </c>
      <c r="AB30" s="1113"/>
      <c r="AC30" s="1113"/>
      <c r="AD30" s="1113"/>
      <c r="AE30" s="1114"/>
      <c r="AF30" s="1106">
        <v>0</v>
      </c>
      <c r="AG30" s="1107"/>
      <c r="AH30" s="1107"/>
      <c r="AI30" s="1107"/>
      <c r="AJ30" s="1108"/>
      <c r="AK30" s="1049">
        <v>44</v>
      </c>
      <c r="AL30" s="1040"/>
      <c r="AM30" s="1040"/>
      <c r="AN30" s="1040"/>
      <c r="AO30" s="1040"/>
      <c r="AP30" s="1040" t="s">
        <v>576</v>
      </c>
      <c r="AQ30" s="1040"/>
      <c r="AR30" s="1040"/>
      <c r="AS30" s="1040"/>
      <c r="AT30" s="1040"/>
      <c r="AU30" s="1040" t="s">
        <v>498</v>
      </c>
      <c r="AV30" s="1040"/>
      <c r="AW30" s="1040"/>
      <c r="AX30" s="1040"/>
      <c r="AY30" s="1040"/>
      <c r="AZ30" s="1111" t="s">
        <v>498</v>
      </c>
      <c r="BA30" s="1111"/>
      <c r="BB30" s="1111"/>
      <c r="BC30" s="1111"/>
      <c r="BD30" s="1111"/>
      <c r="BE30" s="1095"/>
      <c r="BF30" s="1095"/>
      <c r="BG30" s="1095"/>
      <c r="BH30" s="1095"/>
      <c r="BI30" s="1096"/>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0" t="s">
        <v>396</v>
      </c>
      <c r="C31" s="1101"/>
      <c r="D31" s="1101"/>
      <c r="E31" s="1101"/>
      <c r="F31" s="1101"/>
      <c r="G31" s="1101"/>
      <c r="H31" s="1101"/>
      <c r="I31" s="1101"/>
      <c r="J31" s="1101"/>
      <c r="K31" s="1101"/>
      <c r="L31" s="1101"/>
      <c r="M31" s="1101"/>
      <c r="N31" s="1101"/>
      <c r="O31" s="1101"/>
      <c r="P31" s="1102"/>
      <c r="Q31" s="1112">
        <v>243</v>
      </c>
      <c r="R31" s="1113"/>
      <c r="S31" s="1113"/>
      <c r="T31" s="1113"/>
      <c r="U31" s="1113"/>
      <c r="V31" s="1113">
        <v>240</v>
      </c>
      <c r="W31" s="1113"/>
      <c r="X31" s="1113"/>
      <c r="Y31" s="1113"/>
      <c r="Z31" s="1113"/>
      <c r="AA31" s="1113">
        <v>3</v>
      </c>
      <c r="AB31" s="1113"/>
      <c r="AC31" s="1113"/>
      <c r="AD31" s="1113"/>
      <c r="AE31" s="1114"/>
      <c r="AF31" s="1106">
        <v>114</v>
      </c>
      <c r="AG31" s="1107"/>
      <c r="AH31" s="1107"/>
      <c r="AI31" s="1107"/>
      <c r="AJ31" s="1108"/>
      <c r="AK31" s="1049">
        <v>140</v>
      </c>
      <c r="AL31" s="1040"/>
      <c r="AM31" s="1040"/>
      <c r="AN31" s="1040"/>
      <c r="AO31" s="1040"/>
      <c r="AP31" s="1040">
        <v>1514</v>
      </c>
      <c r="AQ31" s="1040"/>
      <c r="AR31" s="1040"/>
      <c r="AS31" s="1040"/>
      <c r="AT31" s="1040"/>
      <c r="AU31" s="1040">
        <v>873</v>
      </c>
      <c r="AV31" s="1040"/>
      <c r="AW31" s="1040"/>
      <c r="AX31" s="1040"/>
      <c r="AY31" s="1040"/>
      <c r="AZ31" s="1111" t="s">
        <v>498</v>
      </c>
      <c r="BA31" s="1111"/>
      <c r="BB31" s="1111"/>
      <c r="BC31" s="1111"/>
      <c r="BD31" s="1111"/>
      <c r="BE31" s="1095" t="s">
        <v>397</v>
      </c>
      <c r="BF31" s="1095"/>
      <c r="BG31" s="1095"/>
      <c r="BH31" s="1095"/>
      <c r="BI31" s="1096"/>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0" t="s">
        <v>398</v>
      </c>
      <c r="C32" s="1101"/>
      <c r="D32" s="1101"/>
      <c r="E32" s="1101"/>
      <c r="F32" s="1101"/>
      <c r="G32" s="1101"/>
      <c r="H32" s="1101"/>
      <c r="I32" s="1101"/>
      <c r="J32" s="1101"/>
      <c r="K32" s="1101"/>
      <c r="L32" s="1101"/>
      <c r="M32" s="1101"/>
      <c r="N32" s="1101"/>
      <c r="O32" s="1101"/>
      <c r="P32" s="1102"/>
      <c r="Q32" s="1112">
        <v>67</v>
      </c>
      <c r="R32" s="1113"/>
      <c r="S32" s="1113"/>
      <c r="T32" s="1113"/>
      <c r="U32" s="1113"/>
      <c r="V32" s="1113">
        <v>67</v>
      </c>
      <c r="W32" s="1113"/>
      <c r="X32" s="1113"/>
      <c r="Y32" s="1113"/>
      <c r="Z32" s="1113"/>
      <c r="AA32" s="1113">
        <v>0</v>
      </c>
      <c r="AB32" s="1113"/>
      <c r="AC32" s="1113"/>
      <c r="AD32" s="1113"/>
      <c r="AE32" s="1114"/>
      <c r="AF32" s="1106">
        <v>0</v>
      </c>
      <c r="AG32" s="1107"/>
      <c r="AH32" s="1107"/>
      <c r="AI32" s="1107"/>
      <c r="AJ32" s="1108"/>
      <c r="AK32" s="1049" t="s">
        <v>566</v>
      </c>
      <c r="AL32" s="1040"/>
      <c r="AM32" s="1040"/>
      <c r="AN32" s="1040"/>
      <c r="AO32" s="1040"/>
      <c r="AP32" s="1040" t="s">
        <v>566</v>
      </c>
      <c r="AQ32" s="1040"/>
      <c r="AR32" s="1040"/>
      <c r="AS32" s="1040"/>
      <c r="AT32" s="1040"/>
      <c r="AU32" s="1040" t="s">
        <v>566</v>
      </c>
      <c r="AV32" s="1040"/>
      <c r="AW32" s="1040"/>
      <c r="AX32" s="1040"/>
      <c r="AY32" s="1040"/>
      <c r="AZ32" s="1111" t="s">
        <v>498</v>
      </c>
      <c r="BA32" s="1111"/>
      <c r="BB32" s="1111"/>
      <c r="BC32" s="1111"/>
      <c r="BD32" s="1111"/>
      <c r="BE32" s="1095" t="s">
        <v>399</v>
      </c>
      <c r="BF32" s="1095"/>
      <c r="BG32" s="1095"/>
      <c r="BH32" s="1095"/>
      <c r="BI32" s="1096"/>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0" t="s">
        <v>400</v>
      </c>
      <c r="C33" s="1101"/>
      <c r="D33" s="1101"/>
      <c r="E33" s="1101"/>
      <c r="F33" s="1101"/>
      <c r="G33" s="1101"/>
      <c r="H33" s="1101"/>
      <c r="I33" s="1101"/>
      <c r="J33" s="1101"/>
      <c r="K33" s="1101"/>
      <c r="L33" s="1101"/>
      <c r="M33" s="1101"/>
      <c r="N33" s="1101"/>
      <c r="O33" s="1101"/>
      <c r="P33" s="1102"/>
      <c r="Q33" s="1112">
        <v>217</v>
      </c>
      <c r="R33" s="1113"/>
      <c r="S33" s="1113"/>
      <c r="T33" s="1113"/>
      <c r="U33" s="1113"/>
      <c r="V33" s="1113">
        <v>216</v>
      </c>
      <c r="W33" s="1113"/>
      <c r="X33" s="1113"/>
      <c r="Y33" s="1113"/>
      <c r="Z33" s="1113"/>
      <c r="AA33" s="1113">
        <v>1</v>
      </c>
      <c r="AB33" s="1113"/>
      <c r="AC33" s="1113"/>
      <c r="AD33" s="1113"/>
      <c r="AE33" s="1114"/>
      <c r="AF33" s="1106">
        <v>1</v>
      </c>
      <c r="AG33" s="1107"/>
      <c r="AH33" s="1107"/>
      <c r="AI33" s="1107"/>
      <c r="AJ33" s="1108"/>
      <c r="AK33" s="1049">
        <v>122</v>
      </c>
      <c r="AL33" s="1040"/>
      <c r="AM33" s="1040"/>
      <c r="AN33" s="1040"/>
      <c r="AO33" s="1040"/>
      <c r="AP33" s="1040">
        <v>2028</v>
      </c>
      <c r="AQ33" s="1040"/>
      <c r="AR33" s="1040"/>
      <c r="AS33" s="1040"/>
      <c r="AT33" s="1040"/>
      <c r="AU33" s="1040">
        <v>1926</v>
      </c>
      <c r="AV33" s="1040"/>
      <c r="AW33" s="1040"/>
      <c r="AX33" s="1040"/>
      <c r="AY33" s="1040"/>
      <c r="AZ33" s="1111" t="s">
        <v>498</v>
      </c>
      <c r="BA33" s="1111"/>
      <c r="BB33" s="1111"/>
      <c r="BC33" s="1111"/>
      <c r="BD33" s="1111"/>
      <c r="BE33" s="1095" t="s">
        <v>399</v>
      </c>
      <c r="BF33" s="1095"/>
      <c r="BG33" s="1095"/>
      <c r="BH33" s="1095"/>
      <c r="BI33" s="1096"/>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0" t="s">
        <v>401</v>
      </c>
      <c r="C34" s="1101"/>
      <c r="D34" s="1101"/>
      <c r="E34" s="1101"/>
      <c r="F34" s="1101"/>
      <c r="G34" s="1101"/>
      <c r="H34" s="1101"/>
      <c r="I34" s="1101"/>
      <c r="J34" s="1101"/>
      <c r="K34" s="1101"/>
      <c r="L34" s="1101"/>
      <c r="M34" s="1101"/>
      <c r="N34" s="1101"/>
      <c r="O34" s="1101"/>
      <c r="P34" s="1102"/>
      <c r="Q34" s="1112">
        <v>67</v>
      </c>
      <c r="R34" s="1113"/>
      <c r="S34" s="1113"/>
      <c r="T34" s="1113"/>
      <c r="U34" s="1113"/>
      <c r="V34" s="1113">
        <v>66</v>
      </c>
      <c r="W34" s="1113"/>
      <c r="X34" s="1113"/>
      <c r="Y34" s="1113"/>
      <c r="Z34" s="1113"/>
      <c r="AA34" s="1113">
        <v>1</v>
      </c>
      <c r="AB34" s="1113"/>
      <c r="AC34" s="1113"/>
      <c r="AD34" s="1113"/>
      <c r="AE34" s="1114"/>
      <c r="AF34" s="1106">
        <v>1</v>
      </c>
      <c r="AG34" s="1107"/>
      <c r="AH34" s="1107"/>
      <c r="AI34" s="1107"/>
      <c r="AJ34" s="1108"/>
      <c r="AK34" s="1049">
        <v>52</v>
      </c>
      <c r="AL34" s="1040"/>
      <c r="AM34" s="1040"/>
      <c r="AN34" s="1040"/>
      <c r="AO34" s="1040"/>
      <c r="AP34" s="1040">
        <v>482</v>
      </c>
      <c r="AQ34" s="1040"/>
      <c r="AR34" s="1040"/>
      <c r="AS34" s="1040"/>
      <c r="AT34" s="1040"/>
      <c r="AU34" s="1040">
        <v>482</v>
      </c>
      <c r="AV34" s="1040"/>
      <c r="AW34" s="1040"/>
      <c r="AX34" s="1040"/>
      <c r="AY34" s="1040"/>
      <c r="AZ34" s="1111" t="s">
        <v>498</v>
      </c>
      <c r="BA34" s="1111"/>
      <c r="BB34" s="1111"/>
      <c r="BC34" s="1111"/>
      <c r="BD34" s="1111"/>
      <c r="BE34" s="1095" t="s">
        <v>399</v>
      </c>
      <c r="BF34" s="1095"/>
      <c r="BG34" s="1095"/>
      <c r="BH34" s="1095"/>
      <c r="BI34" s="1096"/>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0"/>
      <c r="C35" s="1101"/>
      <c r="D35" s="1101"/>
      <c r="E35" s="1101"/>
      <c r="F35" s="1101"/>
      <c r="G35" s="1101"/>
      <c r="H35" s="1101"/>
      <c r="I35" s="1101"/>
      <c r="J35" s="1101"/>
      <c r="K35" s="1101"/>
      <c r="L35" s="1101"/>
      <c r="M35" s="1101"/>
      <c r="N35" s="1101"/>
      <c r="O35" s="1101"/>
      <c r="P35" s="1102"/>
      <c r="Q35" s="1112"/>
      <c r="R35" s="1113"/>
      <c r="S35" s="1113"/>
      <c r="T35" s="1113"/>
      <c r="U35" s="1113"/>
      <c r="V35" s="1113"/>
      <c r="W35" s="1113"/>
      <c r="X35" s="1113"/>
      <c r="Y35" s="1113"/>
      <c r="Z35" s="1113"/>
      <c r="AA35" s="1113"/>
      <c r="AB35" s="1113"/>
      <c r="AC35" s="1113"/>
      <c r="AD35" s="1113"/>
      <c r="AE35" s="1114"/>
      <c r="AF35" s="1106"/>
      <c r="AG35" s="1107"/>
      <c r="AH35" s="1107"/>
      <c r="AI35" s="1107"/>
      <c r="AJ35" s="1108"/>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095"/>
      <c r="BF35" s="1095"/>
      <c r="BG35" s="1095"/>
      <c r="BH35" s="1095"/>
      <c r="BI35" s="1096"/>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0"/>
      <c r="C36" s="1101"/>
      <c r="D36" s="1101"/>
      <c r="E36" s="1101"/>
      <c r="F36" s="1101"/>
      <c r="G36" s="1101"/>
      <c r="H36" s="1101"/>
      <c r="I36" s="1101"/>
      <c r="J36" s="1101"/>
      <c r="K36" s="1101"/>
      <c r="L36" s="1101"/>
      <c r="M36" s="1101"/>
      <c r="N36" s="1101"/>
      <c r="O36" s="1101"/>
      <c r="P36" s="1102"/>
      <c r="Q36" s="1112"/>
      <c r="R36" s="1113"/>
      <c r="S36" s="1113"/>
      <c r="T36" s="1113"/>
      <c r="U36" s="1113"/>
      <c r="V36" s="1113"/>
      <c r="W36" s="1113"/>
      <c r="X36" s="1113"/>
      <c r="Y36" s="1113"/>
      <c r="Z36" s="1113"/>
      <c r="AA36" s="1113"/>
      <c r="AB36" s="1113"/>
      <c r="AC36" s="1113"/>
      <c r="AD36" s="1113"/>
      <c r="AE36" s="1114"/>
      <c r="AF36" s="1106"/>
      <c r="AG36" s="1107"/>
      <c r="AH36" s="1107"/>
      <c r="AI36" s="1107"/>
      <c r="AJ36" s="1108"/>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095"/>
      <c r="BF36" s="1095"/>
      <c r="BG36" s="1095"/>
      <c r="BH36" s="1095"/>
      <c r="BI36" s="1096"/>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0"/>
      <c r="C37" s="1101"/>
      <c r="D37" s="1101"/>
      <c r="E37" s="1101"/>
      <c r="F37" s="1101"/>
      <c r="G37" s="1101"/>
      <c r="H37" s="1101"/>
      <c r="I37" s="1101"/>
      <c r="J37" s="1101"/>
      <c r="K37" s="1101"/>
      <c r="L37" s="1101"/>
      <c r="M37" s="1101"/>
      <c r="N37" s="1101"/>
      <c r="O37" s="1101"/>
      <c r="P37" s="1102"/>
      <c r="Q37" s="1112"/>
      <c r="R37" s="1113"/>
      <c r="S37" s="1113"/>
      <c r="T37" s="1113"/>
      <c r="U37" s="1113"/>
      <c r="V37" s="1113"/>
      <c r="W37" s="1113"/>
      <c r="X37" s="1113"/>
      <c r="Y37" s="1113"/>
      <c r="Z37" s="1113"/>
      <c r="AA37" s="1113"/>
      <c r="AB37" s="1113"/>
      <c r="AC37" s="1113"/>
      <c r="AD37" s="1113"/>
      <c r="AE37" s="1114"/>
      <c r="AF37" s="1106"/>
      <c r="AG37" s="1107"/>
      <c r="AH37" s="1107"/>
      <c r="AI37" s="1107"/>
      <c r="AJ37" s="1108"/>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095"/>
      <c r="BF37" s="1095"/>
      <c r="BG37" s="1095"/>
      <c r="BH37" s="1095"/>
      <c r="BI37" s="1096"/>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0"/>
      <c r="C38" s="1101"/>
      <c r="D38" s="1101"/>
      <c r="E38" s="1101"/>
      <c r="F38" s="1101"/>
      <c r="G38" s="1101"/>
      <c r="H38" s="1101"/>
      <c r="I38" s="1101"/>
      <c r="J38" s="1101"/>
      <c r="K38" s="1101"/>
      <c r="L38" s="1101"/>
      <c r="M38" s="1101"/>
      <c r="N38" s="1101"/>
      <c r="O38" s="1101"/>
      <c r="P38" s="1102"/>
      <c r="Q38" s="1112"/>
      <c r="R38" s="1113"/>
      <c r="S38" s="1113"/>
      <c r="T38" s="1113"/>
      <c r="U38" s="1113"/>
      <c r="V38" s="1113"/>
      <c r="W38" s="1113"/>
      <c r="X38" s="1113"/>
      <c r="Y38" s="1113"/>
      <c r="Z38" s="1113"/>
      <c r="AA38" s="1113"/>
      <c r="AB38" s="1113"/>
      <c r="AC38" s="1113"/>
      <c r="AD38" s="1113"/>
      <c r="AE38" s="1114"/>
      <c r="AF38" s="1106"/>
      <c r="AG38" s="1107"/>
      <c r="AH38" s="1107"/>
      <c r="AI38" s="1107"/>
      <c r="AJ38" s="1108"/>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095"/>
      <c r="BF38" s="1095"/>
      <c r="BG38" s="1095"/>
      <c r="BH38" s="1095"/>
      <c r="BI38" s="1096"/>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0"/>
      <c r="C39" s="1101"/>
      <c r="D39" s="1101"/>
      <c r="E39" s="1101"/>
      <c r="F39" s="1101"/>
      <c r="G39" s="1101"/>
      <c r="H39" s="1101"/>
      <c r="I39" s="1101"/>
      <c r="J39" s="1101"/>
      <c r="K39" s="1101"/>
      <c r="L39" s="1101"/>
      <c r="M39" s="1101"/>
      <c r="N39" s="1101"/>
      <c r="O39" s="1101"/>
      <c r="P39" s="1102"/>
      <c r="Q39" s="1112"/>
      <c r="R39" s="1113"/>
      <c r="S39" s="1113"/>
      <c r="T39" s="1113"/>
      <c r="U39" s="1113"/>
      <c r="V39" s="1113"/>
      <c r="W39" s="1113"/>
      <c r="X39" s="1113"/>
      <c r="Y39" s="1113"/>
      <c r="Z39" s="1113"/>
      <c r="AA39" s="1113"/>
      <c r="AB39" s="1113"/>
      <c r="AC39" s="1113"/>
      <c r="AD39" s="1113"/>
      <c r="AE39" s="1114"/>
      <c r="AF39" s="1106"/>
      <c r="AG39" s="1107"/>
      <c r="AH39" s="1107"/>
      <c r="AI39" s="1107"/>
      <c r="AJ39" s="1108"/>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095"/>
      <c r="BF39" s="1095"/>
      <c r="BG39" s="1095"/>
      <c r="BH39" s="1095"/>
      <c r="BI39" s="1096"/>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0"/>
      <c r="C40" s="1101"/>
      <c r="D40" s="1101"/>
      <c r="E40" s="1101"/>
      <c r="F40" s="1101"/>
      <c r="G40" s="1101"/>
      <c r="H40" s="1101"/>
      <c r="I40" s="1101"/>
      <c r="J40" s="1101"/>
      <c r="K40" s="1101"/>
      <c r="L40" s="1101"/>
      <c r="M40" s="1101"/>
      <c r="N40" s="1101"/>
      <c r="O40" s="1101"/>
      <c r="P40" s="1102"/>
      <c r="Q40" s="1112"/>
      <c r="R40" s="1113"/>
      <c r="S40" s="1113"/>
      <c r="T40" s="1113"/>
      <c r="U40" s="1113"/>
      <c r="V40" s="1113"/>
      <c r="W40" s="1113"/>
      <c r="X40" s="1113"/>
      <c r="Y40" s="1113"/>
      <c r="Z40" s="1113"/>
      <c r="AA40" s="1113"/>
      <c r="AB40" s="1113"/>
      <c r="AC40" s="1113"/>
      <c r="AD40" s="1113"/>
      <c r="AE40" s="1114"/>
      <c r="AF40" s="1106"/>
      <c r="AG40" s="1107"/>
      <c r="AH40" s="1107"/>
      <c r="AI40" s="1107"/>
      <c r="AJ40" s="1108"/>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095"/>
      <c r="BF40" s="1095"/>
      <c r="BG40" s="1095"/>
      <c r="BH40" s="1095"/>
      <c r="BI40" s="1096"/>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0"/>
      <c r="C41" s="1101"/>
      <c r="D41" s="1101"/>
      <c r="E41" s="1101"/>
      <c r="F41" s="1101"/>
      <c r="G41" s="1101"/>
      <c r="H41" s="1101"/>
      <c r="I41" s="1101"/>
      <c r="J41" s="1101"/>
      <c r="K41" s="1101"/>
      <c r="L41" s="1101"/>
      <c r="M41" s="1101"/>
      <c r="N41" s="1101"/>
      <c r="O41" s="1101"/>
      <c r="P41" s="1102"/>
      <c r="Q41" s="1112"/>
      <c r="R41" s="1113"/>
      <c r="S41" s="1113"/>
      <c r="T41" s="1113"/>
      <c r="U41" s="1113"/>
      <c r="V41" s="1113"/>
      <c r="W41" s="1113"/>
      <c r="X41" s="1113"/>
      <c r="Y41" s="1113"/>
      <c r="Z41" s="1113"/>
      <c r="AA41" s="1113"/>
      <c r="AB41" s="1113"/>
      <c r="AC41" s="1113"/>
      <c r="AD41" s="1113"/>
      <c r="AE41" s="1114"/>
      <c r="AF41" s="1106"/>
      <c r="AG41" s="1107"/>
      <c r="AH41" s="1107"/>
      <c r="AI41" s="1107"/>
      <c r="AJ41" s="1108"/>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095"/>
      <c r="BF41" s="1095"/>
      <c r="BG41" s="1095"/>
      <c r="BH41" s="1095"/>
      <c r="BI41" s="1096"/>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0"/>
      <c r="C42" s="1101"/>
      <c r="D42" s="1101"/>
      <c r="E42" s="1101"/>
      <c r="F42" s="1101"/>
      <c r="G42" s="1101"/>
      <c r="H42" s="1101"/>
      <c r="I42" s="1101"/>
      <c r="J42" s="1101"/>
      <c r="K42" s="1101"/>
      <c r="L42" s="1101"/>
      <c r="M42" s="1101"/>
      <c r="N42" s="1101"/>
      <c r="O42" s="1101"/>
      <c r="P42" s="1102"/>
      <c r="Q42" s="1112"/>
      <c r="R42" s="1113"/>
      <c r="S42" s="1113"/>
      <c r="T42" s="1113"/>
      <c r="U42" s="1113"/>
      <c r="V42" s="1113"/>
      <c r="W42" s="1113"/>
      <c r="X42" s="1113"/>
      <c r="Y42" s="1113"/>
      <c r="Z42" s="1113"/>
      <c r="AA42" s="1113"/>
      <c r="AB42" s="1113"/>
      <c r="AC42" s="1113"/>
      <c r="AD42" s="1113"/>
      <c r="AE42" s="1114"/>
      <c r="AF42" s="1106"/>
      <c r="AG42" s="1107"/>
      <c r="AH42" s="1107"/>
      <c r="AI42" s="1107"/>
      <c r="AJ42" s="1108"/>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095"/>
      <c r="BF42" s="1095"/>
      <c r="BG42" s="1095"/>
      <c r="BH42" s="1095"/>
      <c r="BI42" s="1096"/>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0"/>
      <c r="C43" s="1101"/>
      <c r="D43" s="1101"/>
      <c r="E43" s="1101"/>
      <c r="F43" s="1101"/>
      <c r="G43" s="1101"/>
      <c r="H43" s="1101"/>
      <c r="I43" s="1101"/>
      <c r="J43" s="1101"/>
      <c r="K43" s="1101"/>
      <c r="L43" s="1101"/>
      <c r="M43" s="1101"/>
      <c r="N43" s="1101"/>
      <c r="O43" s="1101"/>
      <c r="P43" s="1102"/>
      <c r="Q43" s="1112"/>
      <c r="R43" s="1113"/>
      <c r="S43" s="1113"/>
      <c r="T43" s="1113"/>
      <c r="U43" s="1113"/>
      <c r="V43" s="1113"/>
      <c r="W43" s="1113"/>
      <c r="X43" s="1113"/>
      <c r="Y43" s="1113"/>
      <c r="Z43" s="1113"/>
      <c r="AA43" s="1113"/>
      <c r="AB43" s="1113"/>
      <c r="AC43" s="1113"/>
      <c r="AD43" s="1113"/>
      <c r="AE43" s="1114"/>
      <c r="AF43" s="1106"/>
      <c r="AG43" s="1107"/>
      <c r="AH43" s="1107"/>
      <c r="AI43" s="1107"/>
      <c r="AJ43" s="1108"/>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095"/>
      <c r="BF43" s="1095"/>
      <c r="BG43" s="1095"/>
      <c r="BH43" s="1095"/>
      <c r="BI43" s="1096"/>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0"/>
      <c r="C44" s="1101"/>
      <c r="D44" s="1101"/>
      <c r="E44" s="1101"/>
      <c r="F44" s="1101"/>
      <c r="G44" s="1101"/>
      <c r="H44" s="1101"/>
      <c r="I44" s="1101"/>
      <c r="J44" s="1101"/>
      <c r="K44" s="1101"/>
      <c r="L44" s="1101"/>
      <c r="M44" s="1101"/>
      <c r="N44" s="1101"/>
      <c r="O44" s="1101"/>
      <c r="P44" s="1102"/>
      <c r="Q44" s="1112"/>
      <c r="R44" s="1113"/>
      <c r="S44" s="1113"/>
      <c r="T44" s="1113"/>
      <c r="U44" s="1113"/>
      <c r="V44" s="1113"/>
      <c r="W44" s="1113"/>
      <c r="X44" s="1113"/>
      <c r="Y44" s="1113"/>
      <c r="Z44" s="1113"/>
      <c r="AA44" s="1113"/>
      <c r="AB44" s="1113"/>
      <c r="AC44" s="1113"/>
      <c r="AD44" s="1113"/>
      <c r="AE44" s="1114"/>
      <c r="AF44" s="1106"/>
      <c r="AG44" s="1107"/>
      <c r="AH44" s="1107"/>
      <c r="AI44" s="1107"/>
      <c r="AJ44" s="1108"/>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095"/>
      <c r="BF44" s="1095"/>
      <c r="BG44" s="1095"/>
      <c r="BH44" s="1095"/>
      <c r="BI44" s="1096"/>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0"/>
      <c r="C45" s="1101"/>
      <c r="D45" s="1101"/>
      <c r="E45" s="1101"/>
      <c r="F45" s="1101"/>
      <c r="G45" s="1101"/>
      <c r="H45" s="1101"/>
      <c r="I45" s="1101"/>
      <c r="J45" s="1101"/>
      <c r="K45" s="1101"/>
      <c r="L45" s="1101"/>
      <c r="M45" s="1101"/>
      <c r="N45" s="1101"/>
      <c r="O45" s="1101"/>
      <c r="P45" s="1102"/>
      <c r="Q45" s="1112"/>
      <c r="R45" s="1113"/>
      <c r="S45" s="1113"/>
      <c r="T45" s="1113"/>
      <c r="U45" s="1113"/>
      <c r="V45" s="1113"/>
      <c r="W45" s="1113"/>
      <c r="X45" s="1113"/>
      <c r="Y45" s="1113"/>
      <c r="Z45" s="1113"/>
      <c r="AA45" s="1113"/>
      <c r="AB45" s="1113"/>
      <c r="AC45" s="1113"/>
      <c r="AD45" s="1113"/>
      <c r="AE45" s="1114"/>
      <c r="AF45" s="1106"/>
      <c r="AG45" s="1107"/>
      <c r="AH45" s="1107"/>
      <c r="AI45" s="1107"/>
      <c r="AJ45" s="1108"/>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095"/>
      <c r="BF45" s="1095"/>
      <c r="BG45" s="1095"/>
      <c r="BH45" s="1095"/>
      <c r="BI45" s="1096"/>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0"/>
      <c r="C46" s="1101"/>
      <c r="D46" s="1101"/>
      <c r="E46" s="1101"/>
      <c r="F46" s="1101"/>
      <c r="G46" s="1101"/>
      <c r="H46" s="1101"/>
      <c r="I46" s="1101"/>
      <c r="J46" s="1101"/>
      <c r="K46" s="1101"/>
      <c r="L46" s="1101"/>
      <c r="M46" s="1101"/>
      <c r="N46" s="1101"/>
      <c r="O46" s="1101"/>
      <c r="P46" s="1102"/>
      <c r="Q46" s="1112"/>
      <c r="R46" s="1113"/>
      <c r="S46" s="1113"/>
      <c r="T46" s="1113"/>
      <c r="U46" s="1113"/>
      <c r="V46" s="1113"/>
      <c r="W46" s="1113"/>
      <c r="X46" s="1113"/>
      <c r="Y46" s="1113"/>
      <c r="Z46" s="1113"/>
      <c r="AA46" s="1113"/>
      <c r="AB46" s="1113"/>
      <c r="AC46" s="1113"/>
      <c r="AD46" s="1113"/>
      <c r="AE46" s="1114"/>
      <c r="AF46" s="1106"/>
      <c r="AG46" s="1107"/>
      <c r="AH46" s="1107"/>
      <c r="AI46" s="1107"/>
      <c r="AJ46" s="1108"/>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095"/>
      <c r="BF46" s="1095"/>
      <c r="BG46" s="1095"/>
      <c r="BH46" s="1095"/>
      <c r="BI46" s="1096"/>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0"/>
      <c r="C47" s="1101"/>
      <c r="D47" s="1101"/>
      <c r="E47" s="1101"/>
      <c r="F47" s="1101"/>
      <c r="G47" s="1101"/>
      <c r="H47" s="1101"/>
      <c r="I47" s="1101"/>
      <c r="J47" s="1101"/>
      <c r="K47" s="1101"/>
      <c r="L47" s="1101"/>
      <c r="M47" s="1101"/>
      <c r="N47" s="1101"/>
      <c r="O47" s="1101"/>
      <c r="P47" s="1102"/>
      <c r="Q47" s="1112"/>
      <c r="R47" s="1113"/>
      <c r="S47" s="1113"/>
      <c r="T47" s="1113"/>
      <c r="U47" s="1113"/>
      <c r="V47" s="1113"/>
      <c r="W47" s="1113"/>
      <c r="X47" s="1113"/>
      <c r="Y47" s="1113"/>
      <c r="Z47" s="1113"/>
      <c r="AA47" s="1113"/>
      <c r="AB47" s="1113"/>
      <c r="AC47" s="1113"/>
      <c r="AD47" s="1113"/>
      <c r="AE47" s="1114"/>
      <c r="AF47" s="1106"/>
      <c r="AG47" s="1107"/>
      <c r="AH47" s="1107"/>
      <c r="AI47" s="1107"/>
      <c r="AJ47" s="1108"/>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095"/>
      <c r="BF47" s="1095"/>
      <c r="BG47" s="1095"/>
      <c r="BH47" s="1095"/>
      <c r="BI47" s="1096"/>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0"/>
      <c r="C48" s="1101"/>
      <c r="D48" s="1101"/>
      <c r="E48" s="1101"/>
      <c r="F48" s="1101"/>
      <c r="G48" s="1101"/>
      <c r="H48" s="1101"/>
      <c r="I48" s="1101"/>
      <c r="J48" s="1101"/>
      <c r="K48" s="1101"/>
      <c r="L48" s="1101"/>
      <c r="M48" s="1101"/>
      <c r="N48" s="1101"/>
      <c r="O48" s="1101"/>
      <c r="P48" s="1102"/>
      <c r="Q48" s="1112"/>
      <c r="R48" s="1113"/>
      <c r="S48" s="1113"/>
      <c r="T48" s="1113"/>
      <c r="U48" s="1113"/>
      <c r="V48" s="1113"/>
      <c r="W48" s="1113"/>
      <c r="X48" s="1113"/>
      <c r="Y48" s="1113"/>
      <c r="Z48" s="1113"/>
      <c r="AA48" s="1113"/>
      <c r="AB48" s="1113"/>
      <c r="AC48" s="1113"/>
      <c r="AD48" s="1113"/>
      <c r="AE48" s="1114"/>
      <c r="AF48" s="1106"/>
      <c r="AG48" s="1107"/>
      <c r="AH48" s="1107"/>
      <c r="AI48" s="1107"/>
      <c r="AJ48" s="1108"/>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095"/>
      <c r="BF48" s="1095"/>
      <c r="BG48" s="1095"/>
      <c r="BH48" s="1095"/>
      <c r="BI48" s="1096"/>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0"/>
      <c r="C49" s="1101"/>
      <c r="D49" s="1101"/>
      <c r="E49" s="1101"/>
      <c r="F49" s="1101"/>
      <c r="G49" s="1101"/>
      <c r="H49" s="1101"/>
      <c r="I49" s="1101"/>
      <c r="J49" s="1101"/>
      <c r="K49" s="1101"/>
      <c r="L49" s="1101"/>
      <c r="M49" s="1101"/>
      <c r="N49" s="1101"/>
      <c r="O49" s="1101"/>
      <c r="P49" s="1102"/>
      <c r="Q49" s="1112"/>
      <c r="R49" s="1113"/>
      <c r="S49" s="1113"/>
      <c r="T49" s="1113"/>
      <c r="U49" s="1113"/>
      <c r="V49" s="1113"/>
      <c r="W49" s="1113"/>
      <c r="X49" s="1113"/>
      <c r="Y49" s="1113"/>
      <c r="Z49" s="1113"/>
      <c r="AA49" s="1113"/>
      <c r="AB49" s="1113"/>
      <c r="AC49" s="1113"/>
      <c r="AD49" s="1113"/>
      <c r="AE49" s="1114"/>
      <c r="AF49" s="1106"/>
      <c r="AG49" s="1107"/>
      <c r="AH49" s="1107"/>
      <c r="AI49" s="1107"/>
      <c r="AJ49" s="1108"/>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095"/>
      <c r="BF49" s="1095"/>
      <c r="BG49" s="1095"/>
      <c r="BH49" s="1095"/>
      <c r="BI49" s="1096"/>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0"/>
      <c r="C50" s="1101"/>
      <c r="D50" s="1101"/>
      <c r="E50" s="1101"/>
      <c r="F50" s="1101"/>
      <c r="G50" s="1101"/>
      <c r="H50" s="1101"/>
      <c r="I50" s="1101"/>
      <c r="J50" s="1101"/>
      <c r="K50" s="1101"/>
      <c r="L50" s="1101"/>
      <c r="M50" s="1101"/>
      <c r="N50" s="1101"/>
      <c r="O50" s="1101"/>
      <c r="P50" s="1102"/>
      <c r="Q50" s="1103"/>
      <c r="R50" s="1104"/>
      <c r="S50" s="1104"/>
      <c r="T50" s="1104"/>
      <c r="U50" s="1104"/>
      <c r="V50" s="1104"/>
      <c r="W50" s="1104"/>
      <c r="X50" s="1104"/>
      <c r="Y50" s="1104"/>
      <c r="Z50" s="1104"/>
      <c r="AA50" s="1104"/>
      <c r="AB50" s="1104"/>
      <c r="AC50" s="1104"/>
      <c r="AD50" s="1104"/>
      <c r="AE50" s="1105"/>
      <c r="AF50" s="1106"/>
      <c r="AG50" s="1107"/>
      <c r="AH50" s="1107"/>
      <c r="AI50" s="1107"/>
      <c r="AJ50" s="1108"/>
      <c r="AK50" s="1109"/>
      <c r="AL50" s="1104"/>
      <c r="AM50" s="1104"/>
      <c r="AN50" s="1104"/>
      <c r="AO50" s="1104"/>
      <c r="AP50" s="1104"/>
      <c r="AQ50" s="1104"/>
      <c r="AR50" s="1104"/>
      <c r="AS50" s="1104"/>
      <c r="AT50" s="1104"/>
      <c r="AU50" s="1104"/>
      <c r="AV50" s="1104"/>
      <c r="AW50" s="1104"/>
      <c r="AX50" s="1104"/>
      <c r="AY50" s="1104"/>
      <c r="AZ50" s="1110"/>
      <c r="BA50" s="1110"/>
      <c r="BB50" s="1110"/>
      <c r="BC50" s="1110"/>
      <c r="BD50" s="1110"/>
      <c r="BE50" s="1095"/>
      <c r="BF50" s="1095"/>
      <c r="BG50" s="1095"/>
      <c r="BH50" s="1095"/>
      <c r="BI50" s="1096"/>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0"/>
      <c r="C51" s="1101"/>
      <c r="D51" s="1101"/>
      <c r="E51" s="1101"/>
      <c r="F51" s="1101"/>
      <c r="G51" s="1101"/>
      <c r="H51" s="1101"/>
      <c r="I51" s="1101"/>
      <c r="J51" s="1101"/>
      <c r="K51" s="1101"/>
      <c r="L51" s="1101"/>
      <c r="M51" s="1101"/>
      <c r="N51" s="1101"/>
      <c r="O51" s="1101"/>
      <c r="P51" s="1102"/>
      <c r="Q51" s="1103"/>
      <c r="R51" s="1104"/>
      <c r="S51" s="1104"/>
      <c r="T51" s="1104"/>
      <c r="U51" s="1104"/>
      <c r="V51" s="1104"/>
      <c r="W51" s="1104"/>
      <c r="X51" s="1104"/>
      <c r="Y51" s="1104"/>
      <c r="Z51" s="1104"/>
      <c r="AA51" s="1104"/>
      <c r="AB51" s="1104"/>
      <c r="AC51" s="1104"/>
      <c r="AD51" s="1104"/>
      <c r="AE51" s="1105"/>
      <c r="AF51" s="1106"/>
      <c r="AG51" s="1107"/>
      <c r="AH51" s="1107"/>
      <c r="AI51" s="1107"/>
      <c r="AJ51" s="1108"/>
      <c r="AK51" s="1109"/>
      <c r="AL51" s="1104"/>
      <c r="AM51" s="1104"/>
      <c r="AN51" s="1104"/>
      <c r="AO51" s="1104"/>
      <c r="AP51" s="1104"/>
      <c r="AQ51" s="1104"/>
      <c r="AR51" s="1104"/>
      <c r="AS51" s="1104"/>
      <c r="AT51" s="1104"/>
      <c r="AU51" s="1104"/>
      <c r="AV51" s="1104"/>
      <c r="AW51" s="1104"/>
      <c r="AX51" s="1104"/>
      <c r="AY51" s="1104"/>
      <c r="AZ51" s="1110"/>
      <c r="BA51" s="1110"/>
      <c r="BB51" s="1110"/>
      <c r="BC51" s="1110"/>
      <c r="BD51" s="1110"/>
      <c r="BE51" s="1095"/>
      <c r="BF51" s="1095"/>
      <c r="BG51" s="1095"/>
      <c r="BH51" s="1095"/>
      <c r="BI51" s="1096"/>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0"/>
      <c r="C52" s="1101"/>
      <c r="D52" s="1101"/>
      <c r="E52" s="1101"/>
      <c r="F52" s="1101"/>
      <c r="G52" s="1101"/>
      <c r="H52" s="1101"/>
      <c r="I52" s="1101"/>
      <c r="J52" s="1101"/>
      <c r="K52" s="1101"/>
      <c r="L52" s="1101"/>
      <c r="M52" s="1101"/>
      <c r="N52" s="1101"/>
      <c r="O52" s="1101"/>
      <c r="P52" s="1102"/>
      <c r="Q52" s="1103"/>
      <c r="R52" s="1104"/>
      <c r="S52" s="1104"/>
      <c r="T52" s="1104"/>
      <c r="U52" s="1104"/>
      <c r="V52" s="1104"/>
      <c r="W52" s="1104"/>
      <c r="X52" s="1104"/>
      <c r="Y52" s="1104"/>
      <c r="Z52" s="1104"/>
      <c r="AA52" s="1104"/>
      <c r="AB52" s="1104"/>
      <c r="AC52" s="1104"/>
      <c r="AD52" s="1104"/>
      <c r="AE52" s="1105"/>
      <c r="AF52" s="1106"/>
      <c r="AG52" s="1107"/>
      <c r="AH52" s="1107"/>
      <c r="AI52" s="1107"/>
      <c r="AJ52" s="1108"/>
      <c r="AK52" s="1109"/>
      <c r="AL52" s="1104"/>
      <c r="AM52" s="1104"/>
      <c r="AN52" s="1104"/>
      <c r="AO52" s="1104"/>
      <c r="AP52" s="1104"/>
      <c r="AQ52" s="1104"/>
      <c r="AR52" s="1104"/>
      <c r="AS52" s="1104"/>
      <c r="AT52" s="1104"/>
      <c r="AU52" s="1104"/>
      <c r="AV52" s="1104"/>
      <c r="AW52" s="1104"/>
      <c r="AX52" s="1104"/>
      <c r="AY52" s="1104"/>
      <c r="AZ52" s="1110"/>
      <c r="BA52" s="1110"/>
      <c r="BB52" s="1110"/>
      <c r="BC52" s="1110"/>
      <c r="BD52" s="1110"/>
      <c r="BE52" s="1095"/>
      <c r="BF52" s="1095"/>
      <c r="BG52" s="1095"/>
      <c r="BH52" s="1095"/>
      <c r="BI52" s="1096"/>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0"/>
      <c r="C53" s="1101"/>
      <c r="D53" s="1101"/>
      <c r="E53" s="1101"/>
      <c r="F53" s="1101"/>
      <c r="G53" s="1101"/>
      <c r="H53" s="1101"/>
      <c r="I53" s="1101"/>
      <c r="J53" s="1101"/>
      <c r="K53" s="1101"/>
      <c r="L53" s="1101"/>
      <c r="M53" s="1101"/>
      <c r="N53" s="1101"/>
      <c r="O53" s="1101"/>
      <c r="P53" s="1102"/>
      <c r="Q53" s="1103"/>
      <c r="R53" s="1104"/>
      <c r="S53" s="1104"/>
      <c r="T53" s="1104"/>
      <c r="U53" s="1104"/>
      <c r="V53" s="1104"/>
      <c r="W53" s="1104"/>
      <c r="X53" s="1104"/>
      <c r="Y53" s="1104"/>
      <c r="Z53" s="1104"/>
      <c r="AA53" s="1104"/>
      <c r="AB53" s="1104"/>
      <c r="AC53" s="1104"/>
      <c r="AD53" s="1104"/>
      <c r="AE53" s="1105"/>
      <c r="AF53" s="1106"/>
      <c r="AG53" s="1107"/>
      <c r="AH53" s="1107"/>
      <c r="AI53" s="1107"/>
      <c r="AJ53" s="1108"/>
      <c r="AK53" s="1109"/>
      <c r="AL53" s="1104"/>
      <c r="AM53" s="1104"/>
      <c r="AN53" s="1104"/>
      <c r="AO53" s="1104"/>
      <c r="AP53" s="1104"/>
      <c r="AQ53" s="1104"/>
      <c r="AR53" s="1104"/>
      <c r="AS53" s="1104"/>
      <c r="AT53" s="1104"/>
      <c r="AU53" s="1104"/>
      <c r="AV53" s="1104"/>
      <c r="AW53" s="1104"/>
      <c r="AX53" s="1104"/>
      <c r="AY53" s="1104"/>
      <c r="AZ53" s="1110"/>
      <c r="BA53" s="1110"/>
      <c r="BB53" s="1110"/>
      <c r="BC53" s="1110"/>
      <c r="BD53" s="1110"/>
      <c r="BE53" s="1095"/>
      <c r="BF53" s="1095"/>
      <c r="BG53" s="1095"/>
      <c r="BH53" s="1095"/>
      <c r="BI53" s="1096"/>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0"/>
      <c r="C54" s="1101"/>
      <c r="D54" s="1101"/>
      <c r="E54" s="1101"/>
      <c r="F54" s="1101"/>
      <c r="G54" s="1101"/>
      <c r="H54" s="1101"/>
      <c r="I54" s="1101"/>
      <c r="J54" s="1101"/>
      <c r="K54" s="1101"/>
      <c r="L54" s="1101"/>
      <c r="M54" s="1101"/>
      <c r="N54" s="1101"/>
      <c r="O54" s="1101"/>
      <c r="P54" s="1102"/>
      <c r="Q54" s="1103"/>
      <c r="R54" s="1104"/>
      <c r="S54" s="1104"/>
      <c r="T54" s="1104"/>
      <c r="U54" s="1104"/>
      <c r="V54" s="1104"/>
      <c r="W54" s="1104"/>
      <c r="X54" s="1104"/>
      <c r="Y54" s="1104"/>
      <c r="Z54" s="1104"/>
      <c r="AA54" s="1104"/>
      <c r="AB54" s="1104"/>
      <c r="AC54" s="1104"/>
      <c r="AD54" s="1104"/>
      <c r="AE54" s="1105"/>
      <c r="AF54" s="1106"/>
      <c r="AG54" s="1107"/>
      <c r="AH54" s="1107"/>
      <c r="AI54" s="1107"/>
      <c r="AJ54" s="1108"/>
      <c r="AK54" s="1109"/>
      <c r="AL54" s="1104"/>
      <c r="AM54" s="1104"/>
      <c r="AN54" s="1104"/>
      <c r="AO54" s="1104"/>
      <c r="AP54" s="1104"/>
      <c r="AQ54" s="1104"/>
      <c r="AR54" s="1104"/>
      <c r="AS54" s="1104"/>
      <c r="AT54" s="1104"/>
      <c r="AU54" s="1104"/>
      <c r="AV54" s="1104"/>
      <c r="AW54" s="1104"/>
      <c r="AX54" s="1104"/>
      <c r="AY54" s="1104"/>
      <c r="AZ54" s="1110"/>
      <c r="BA54" s="1110"/>
      <c r="BB54" s="1110"/>
      <c r="BC54" s="1110"/>
      <c r="BD54" s="1110"/>
      <c r="BE54" s="1095"/>
      <c r="BF54" s="1095"/>
      <c r="BG54" s="1095"/>
      <c r="BH54" s="1095"/>
      <c r="BI54" s="1096"/>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0"/>
      <c r="C55" s="1101"/>
      <c r="D55" s="1101"/>
      <c r="E55" s="1101"/>
      <c r="F55" s="1101"/>
      <c r="G55" s="1101"/>
      <c r="H55" s="1101"/>
      <c r="I55" s="1101"/>
      <c r="J55" s="1101"/>
      <c r="K55" s="1101"/>
      <c r="L55" s="1101"/>
      <c r="M55" s="1101"/>
      <c r="N55" s="1101"/>
      <c r="O55" s="1101"/>
      <c r="P55" s="1102"/>
      <c r="Q55" s="1103"/>
      <c r="R55" s="1104"/>
      <c r="S55" s="1104"/>
      <c r="T55" s="1104"/>
      <c r="U55" s="1104"/>
      <c r="V55" s="1104"/>
      <c r="W55" s="1104"/>
      <c r="X55" s="1104"/>
      <c r="Y55" s="1104"/>
      <c r="Z55" s="1104"/>
      <c r="AA55" s="1104"/>
      <c r="AB55" s="1104"/>
      <c r="AC55" s="1104"/>
      <c r="AD55" s="1104"/>
      <c r="AE55" s="1105"/>
      <c r="AF55" s="1106"/>
      <c r="AG55" s="1107"/>
      <c r="AH55" s="1107"/>
      <c r="AI55" s="1107"/>
      <c r="AJ55" s="1108"/>
      <c r="AK55" s="1109"/>
      <c r="AL55" s="1104"/>
      <c r="AM55" s="1104"/>
      <c r="AN55" s="1104"/>
      <c r="AO55" s="1104"/>
      <c r="AP55" s="1104"/>
      <c r="AQ55" s="1104"/>
      <c r="AR55" s="1104"/>
      <c r="AS55" s="1104"/>
      <c r="AT55" s="1104"/>
      <c r="AU55" s="1104"/>
      <c r="AV55" s="1104"/>
      <c r="AW55" s="1104"/>
      <c r="AX55" s="1104"/>
      <c r="AY55" s="1104"/>
      <c r="AZ55" s="1110"/>
      <c r="BA55" s="1110"/>
      <c r="BB55" s="1110"/>
      <c r="BC55" s="1110"/>
      <c r="BD55" s="1110"/>
      <c r="BE55" s="1095"/>
      <c r="BF55" s="1095"/>
      <c r="BG55" s="1095"/>
      <c r="BH55" s="1095"/>
      <c r="BI55" s="1096"/>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0"/>
      <c r="C56" s="1101"/>
      <c r="D56" s="1101"/>
      <c r="E56" s="1101"/>
      <c r="F56" s="1101"/>
      <c r="G56" s="1101"/>
      <c r="H56" s="1101"/>
      <c r="I56" s="1101"/>
      <c r="J56" s="1101"/>
      <c r="K56" s="1101"/>
      <c r="L56" s="1101"/>
      <c r="M56" s="1101"/>
      <c r="N56" s="1101"/>
      <c r="O56" s="1101"/>
      <c r="P56" s="1102"/>
      <c r="Q56" s="1103"/>
      <c r="R56" s="1104"/>
      <c r="S56" s="1104"/>
      <c r="T56" s="1104"/>
      <c r="U56" s="1104"/>
      <c r="V56" s="1104"/>
      <c r="W56" s="1104"/>
      <c r="X56" s="1104"/>
      <c r="Y56" s="1104"/>
      <c r="Z56" s="1104"/>
      <c r="AA56" s="1104"/>
      <c r="AB56" s="1104"/>
      <c r="AC56" s="1104"/>
      <c r="AD56" s="1104"/>
      <c r="AE56" s="1105"/>
      <c r="AF56" s="1106"/>
      <c r="AG56" s="1107"/>
      <c r="AH56" s="1107"/>
      <c r="AI56" s="1107"/>
      <c r="AJ56" s="1108"/>
      <c r="AK56" s="1109"/>
      <c r="AL56" s="1104"/>
      <c r="AM56" s="1104"/>
      <c r="AN56" s="1104"/>
      <c r="AO56" s="1104"/>
      <c r="AP56" s="1104"/>
      <c r="AQ56" s="1104"/>
      <c r="AR56" s="1104"/>
      <c r="AS56" s="1104"/>
      <c r="AT56" s="1104"/>
      <c r="AU56" s="1104"/>
      <c r="AV56" s="1104"/>
      <c r="AW56" s="1104"/>
      <c r="AX56" s="1104"/>
      <c r="AY56" s="1104"/>
      <c r="AZ56" s="1110"/>
      <c r="BA56" s="1110"/>
      <c r="BB56" s="1110"/>
      <c r="BC56" s="1110"/>
      <c r="BD56" s="1110"/>
      <c r="BE56" s="1095"/>
      <c r="BF56" s="1095"/>
      <c r="BG56" s="1095"/>
      <c r="BH56" s="1095"/>
      <c r="BI56" s="1096"/>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0"/>
      <c r="C57" s="1101"/>
      <c r="D57" s="1101"/>
      <c r="E57" s="1101"/>
      <c r="F57" s="1101"/>
      <c r="G57" s="1101"/>
      <c r="H57" s="1101"/>
      <c r="I57" s="1101"/>
      <c r="J57" s="1101"/>
      <c r="K57" s="1101"/>
      <c r="L57" s="1101"/>
      <c r="M57" s="1101"/>
      <c r="N57" s="1101"/>
      <c r="O57" s="1101"/>
      <c r="P57" s="1102"/>
      <c r="Q57" s="1103"/>
      <c r="R57" s="1104"/>
      <c r="S57" s="1104"/>
      <c r="T57" s="1104"/>
      <c r="U57" s="1104"/>
      <c r="V57" s="1104"/>
      <c r="W57" s="1104"/>
      <c r="X57" s="1104"/>
      <c r="Y57" s="1104"/>
      <c r="Z57" s="1104"/>
      <c r="AA57" s="1104"/>
      <c r="AB57" s="1104"/>
      <c r="AC57" s="1104"/>
      <c r="AD57" s="1104"/>
      <c r="AE57" s="1105"/>
      <c r="AF57" s="1106"/>
      <c r="AG57" s="1107"/>
      <c r="AH57" s="1107"/>
      <c r="AI57" s="1107"/>
      <c r="AJ57" s="1108"/>
      <c r="AK57" s="1109"/>
      <c r="AL57" s="1104"/>
      <c r="AM57" s="1104"/>
      <c r="AN57" s="1104"/>
      <c r="AO57" s="1104"/>
      <c r="AP57" s="1104"/>
      <c r="AQ57" s="1104"/>
      <c r="AR57" s="1104"/>
      <c r="AS57" s="1104"/>
      <c r="AT57" s="1104"/>
      <c r="AU57" s="1104"/>
      <c r="AV57" s="1104"/>
      <c r="AW57" s="1104"/>
      <c r="AX57" s="1104"/>
      <c r="AY57" s="1104"/>
      <c r="AZ57" s="1110"/>
      <c r="BA57" s="1110"/>
      <c r="BB57" s="1110"/>
      <c r="BC57" s="1110"/>
      <c r="BD57" s="1110"/>
      <c r="BE57" s="1095"/>
      <c r="BF57" s="1095"/>
      <c r="BG57" s="1095"/>
      <c r="BH57" s="1095"/>
      <c r="BI57" s="1096"/>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0"/>
      <c r="C58" s="1101"/>
      <c r="D58" s="1101"/>
      <c r="E58" s="1101"/>
      <c r="F58" s="1101"/>
      <c r="G58" s="1101"/>
      <c r="H58" s="1101"/>
      <c r="I58" s="1101"/>
      <c r="J58" s="1101"/>
      <c r="K58" s="1101"/>
      <c r="L58" s="1101"/>
      <c r="M58" s="1101"/>
      <c r="N58" s="1101"/>
      <c r="O58" s="1101"/>
      <c r="P58" s="1102"/>
      <c r="Q58" s="1103"/>
      <c r="R58" s="1104"/>
      <c r="S58" s="1104"/>
      <c r="T58" s="1104"/>
      <c r="U58" s="1104"/>
      <c r="V58" s="1104"/>
      <c r="W58" s="1104"/>
      <c r="X58" s="1104"/>
      <c r="Y58" s="1104"/>
      <c r="Z58" s="1104"/>
      <c r="AA58" s="1104"/>
      <c r="AB58" s="1104"/>
      <c r="AC58" s="1104"/>
      <c r="AD58" s="1104"/>
      <c r="AE58" s="1105"/>
      <c r="AF58" s="1106"/>
      <c r="AG58" s="1107"/>
      <c r="AH58" s="1107"/>
      <c r="AI58" s="1107"/>
      <c r="AJ58" s="1108"/>
      <c r="AK58" s="1109"/>
      <c r="AL58" s="1104"/>
      <c r="AM58" s="1104"/>
      <c r="AN58" s="1104"/>
      <c r="AO58" s="1104"/>
      <c r="AP58" s="1104"/>
      <c r="AQ58" s="1104"/>
      <c r="AR58" s="1104"/>
      <c r="AS58" s="1104"/>
      <c r="AT58" s="1104"/>
      <c r="AU58" s="1104"/>
      <c r="AV58" s="1104"/>
      <c r="AW58" s="1104"/>
      <c r="AX58" s="1104"/>
      <c r="AY58" s="1104"/>
      <c r="AZ58" s="1110"/>
      <c r="BA58" s="1110"/>
      <c r="BB58" s="1110"/>
      <c r="BC58" s="1110"/>
      <c r="BD58" s="1110"/>
      <c r="BE58" s="1095"/>
      <c r="BF58" s="1095"/>
      <c r="BG58" s="1095"/>
      <c r="BH58" s="1095"/>
      <c r="BI58" s="1096"/>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0"/>
      <c r="C59" s="1101"/>
      <c r="D59" s="1101"/>
      <c r="E59" s="1101"/>
      <c r="F59" s="1101"/>
      <c r="G59" s="1101"/>
      <c r="H59" s="1101"/>
      <c r="I59" s="1101"/>
      <c r="J59" s="1101"/>
      <c r="K59" s="1101"/>
      <c r="L59" s="1101"/>
      <c r="M59" s="1101"/>
      <c r="N59" s="1101"/>
      <c r="O59" s="1101"/>
      <c r="P59" s="1102"/>
      <c r="Q59" s="1103"/>
      <c r="R59" s="1104"/>
      <c r="S59" s="1104"/>
      <c r="T59" s="1104"/>
      <c r="U59" s="1104"/>
      <c r="V59" s="1104"/>
      <c r="W59" s="1104"/>
      <c r="X59" s="1104"/>
      <c r="Y59" s="1104"/>
      <c r="Z59" s="1104"/>
      <c r="AA59" s="1104"/>
      <c r="AB59" s="1104"/>
      <c r="AC59" s="1104"/>
      <c r="AD59" s="1104"/>
      <c r="AE59" s="1105"/>
      <c r="AF59" s="1106"/>
      <c r="AG59" s="1107"/>
      <c r="AH59" s="1107"/>
      <c r="AI59" s="1107"/>
      <c r="AJ59" s="1108"/>
      <c r="AK59" s="1109"/>
      <c r="AL59" s="1104"/>
      <c r="AM59" s="1104"/>
      <c r="AN59" s="1104"/>
      <c r="AO59" s="1104"/>
      <c r="AP59" s="1104"/>
      <c r="AQ59" s="1104"/>
      <c r="AR59" s="1104"/>
      <c r="AS59" s="1104"/>
      <c r="AT59" s="1104"/>
      <c r="AU59" s="1104"/>
      <c r="AV59" s="1104"/>
      <c r="AW59" s="1104"/>
      <c r="AX59" s="1104"/>
      <c r="AY59" s="1104"/>
      <c r="AZ59" s="1110"/>
      <c r="BA59" s="1110"/>
      <c r="BB59" s="1110"/>
      <c r="BC59" s="1110"/>
      <c r="BD59" s="1110"/>
      <c r="BE59" s="1095"/>
      <c r="BF59" s="1095"/>
      <c r="BG59" s="1095"/>
      <c r="BH59" s="1095"/>
      <c r="BI59" s="1096"/>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0"/>
      <c r="C60" s="1101"/>
      <c r="D60" s="1101"/>
      <c r="E60" s="1101"/>
      <c r="F60" s="1101"/>
      <c r="G60" s="1101"/>
      <c r="H60" s="1101"/>
      <c r="I60" s="1101"/>
      <c r="J60" s="1101"/>
      <c r="K60" s="1101"/>
      <c r="L60" s="1101"/>
      <c r="M60" s="1101"/>
      <c r="N60" s="1101"/>
      <c r="O60" s="1101"/>
      <c r="P60" s="1102"/>
      <c r="Q60" s="1103"/>
      <c r="R60" s="1104"/>
      <c r="S60" s="1104"/>
      <c r="T60" s="1104"/>
      <c r="U60" s="1104"/>
      <c r="V60" s="1104"/>
      <c r="W60" s="1104"/>
      <c r="X60" s="1104"/>
      <c r="Y60" s="1104"/>
      <c r="Z60" s="1104"/>
      <c r="AA60" s="1104"/>
      <c r="AB60" s="1104"/>
      <c r="AC60" s="1104"/>
      <c r="AD60" s="1104"/>
      <c r="AE60" s="1105"/>
      <c r="AF60" s="1106"/>
      <c r="AG60" s="1107"/>
      <c r="AH60" s="1107"/>
      <c r="AI60" s="1107"/>
      <c r="AJ60" s="1108"/>
      <c r="AK60" s="1109"/>
      <c r="AL60" s="1104"/>
      <c r="AM60" s="1104"/>
      <c r="AN60" s="1104"/>
      <c r="AO60" s="1104"/>
      <c r="AP60" s="1104"/>
      <c r="AQ60" s="1104"/>
      <c r="AR60" s="1104"/>
      <c r="AS60" s="1104"/>
      <c r="AT60" s="1104"/>
      <c r="AU60" s="1104"/>
      <c r="AV60" s="1104"/>
      <c r="AW60" s="1104"/>
      <c r="AX60" s="1104"/>
      <c r="AY60" s="1104"/>
      <c r="AZ60" s="1110"/>
      <c r="BA60" s="1110"/>
      <c r="BB60" s="1110"/>
      <c r="BC60" s="1110"/>
      <c r="BD60" s="1110"/>
      <c r="BE60" s="1095"/>
      <c r="BF60" s="1095"/>
      <c r="BG60" s="1095"/>
      <c r="BH60" s="1095"/>
      <c r="BI60" s="1096"/>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0"/>
      <c r="C61" s="1101"/>
      <c r="D61" s="1101"/>
      <c r="E61" s="1101"/>
      <c r="F61" s="1101"/>
      <c r="G61" s="1101"/>
      <c r="H61" s="1101"/>
      <c r="I61" s="1101"/>
      <c r="J61" s="1101"/>
      <c r="K61" s="1101"/>
      <c r="L61" s="1101"/>
      <c r="M61" s="1101"/>
      <c r="N61" s="1101"/>
      <c r="O61" s="1101"/>
      <c r="P61" s="1102"/>
      <c r="Q61" s="1103"/>
      <c r="R61" s="1104"/>
      <c r="S61" s="1104"/>
      <c r="T61" s="1104"/>
      <c r="U61" s="1104"/>
      <c r="V61" s="1104"/>
      <c r="W61" s="1104"/>
      <c r="X61" s="1104"/>
      <c r="Y61" s="1104"/>
      <c r="Z61" s="1104"/>
      <c r="AA61" s="1104"/>
      <c r="AB61" s="1104"/>
      <c r="AC61" s="1104"/>
      <c r="AD61" s="1104"/>
      <c r="AE61" s="1105"/>
      <c r="AF61" s="1106"/>
      <c r="AG61" s="1107"/>
      <c r="AH61" s="1107"/>
      <c r="AI61" s="1107"/>
      <c r="AJ61" s="1108"/>
      <c r="AK61" s="1109"/>
      <c r="AL61" s="1104"/>
      <c r="AM61" s="1104"/>
      <c r="AN61" s="1104"/>
      <c r="AO61" s="1104"/>
      <c r="AP61" s="1104"/>
      <c r="AQ61" s="1104"/>
      <c r="AR61" s="1104"/>
      <c r="AS61" s="1104"/>
      <c r="AT61" s="1104"/>
      <c r="AU61" s="1104"/>
      <c r="AV61" s="1104"/>
      <c r="AW61" s="1104"/>
      <c r="AX61" s="1104"/>
      <c r="AY61" s="1104"/>
      <c r="AZ61" s="1110"/>
      <c r="BA61" s="1110"/>
      <c r="BB61" s="1110"/>
      <c r="BC61" s="1110"/>
      <c r="BD61" s="1110"/>
      <c r="BE61" s="1095"/>
      <c r="BF61" s="1095"/>
      <c r="BG61" s="1095"/>
      <c r="BH61" s="1095"/>
      <c r="BI61" s="1096"/>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0"/>
      <c r="C62" s="1101"/>
      <c r="D62" s="1101"/>
      <c r="E62" s="1101"/>
      <c r="F62" s="1101"/>
      <c r="G62" s="1101"/>
      <c r="H62" s="1101"/>
      <c r="I62" s="1101"/>
      <c r="J62" s="1101"/>
      <c r="K62" s="1101"/>
      <c r="L62" s="1101"/>
      <c r="M62" s="1101"/>
      <c r="N62" s="1101"/>
      <c r="O62" s="1101"/>
      <c r="P62" s="1102"/>
      <c r="Q62" s="1103"/>
      <c r="R62" s="1104"/>
      <c r="S62" s="1104"/>
      <c r="T62" s="1104"/>
      <c r="U62" s="1104"/>
      <c r="V62" s="1104"/>
      <c r="W62" s="1104"/>
      <c r="X62" s="1104"/>
      <c r="Y62" s="1104"/>
      <c r="Z62" s="1104"/>
      <c r="AA62" s="1104"/>
      <c r="AB62" s="1104"/>
      <c r="AC62" s="1104"/>
      <c r="AD62" s="1104"/>
      <c r="AE62" s="1105"/>
      <c r="AF62" s="1106"/>
      <c r="AG62" s="1107"/>
      <c r="AH62" s="1107"/>
      <c r="AI62" s="1107"/>
      <c r="AJ62" s="1108"/>
      <c r="AK62" s="1109"/>
      <c r="AL62" s="1104"/>
      <c r="AM62" s="1104"/>
      <c r="AN62" s="1104"/>
      <c r="AO62" s="1104"/>
      <c r="AP62" s="1104"/>
      <c r="AQ62" s="1104"/>
      <c r="AR62" s="1104"/>
      <c r="AS62" s="1104"/>
      <c r="AT62" s="1104"/>
      <c r="AU62" s="1104"/>
      <c r="AV62" s="1104"/>
      <c r="AW62" s="1104"/>
      <c r="AX62" s="1104"/>
      <c r="AY62" s="1104"/>
      <c r="AZ62" s="1110"/>
      <c r="BA62" s="1110"/>
      <c r="BB62" s="1110"/>
      <c r="BC62" s="1110"/>
      <c r="BD62" s="1110"/>
      <c r="BE62" s="1095"/>
      <c r="BF62" s="1095"/>
      <c r="BG62" s="1095"/>
      <c r="BH62" s="1095"/>
      <c r="BI62" s="1096"/>
      <c r="BJ62" s="1097" t="s">
        <v>402</v>
      </c>
      <c r="BK62" s="1098"/>
      <c r="BL62" s="1098"/>
      <c r="BM62" s="1098"/>
      <c r="BN62" s="1099"/>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381</v>
      </c>
      <c r="B63" s="1013" t="s">
        <v>403</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1"/>
      <c r="AF63" s="1092">
        <v>165</v>
      </c>
      <c r="AG63" s="1028"/>
      <c r="AH63" s="1028"/>
      <c r="AI63" s="1028"/>
      <c r="AJ63" s="1093"/>
      <c r="AK63" s="1094"/>
      <c r="AL63" s="1032"/>
      <c r="AM63" s="1032"/>
      <c r="AN63" s="1032"/>
      <c r="AO63" s="1032"/>
      <c r="AP63" s="1028"/>
      <c r="AQ63" s="1028"/>
      <c r="AR63" s="1028"/>
      <c r="AS63" s="1028"/>
      <c r="AT63" s="1028"/>
      <c r="AU63" s="1028"/>
      <c r="AV63" s="1028"/>
      <c r="AW63" s="1028"/>
      <c r="AX63" s="1028"/>
      <c r="AY63" s="1028"/>
      <c r="AZ63" s="1088"/>
      <c r="BA63" s="1088"/>
      <c r="BB63" s="1088"/>
      <c r="BC63" s="1088"/>
      <c r="BD63" s="1088"/>
      <c r="BE63" s="1029"/>
      <c r="BF63" s="1029"/>
      <c r="BG63" s="1029"/>
      <c r="BH63" s="1029"/>
      <c r="BI63" s="1030"/>
      <c r="BJ63" s="1089" t="s">
        <v>122</v>
      </c>
      <c r="BK63" s="1020"/>
      <c r="BL63" s="1020"/>
      <c r="BM63" s="1020"/>
      <c r="BN63" s="1090"/>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405</v>
      </c>
      <c r="B66" s="1065"/>
      <c r="C66" s="1065"/>
      <c r="D66" s="1065"/>
      <c r="E66" s="1065"/>
      <c r="F66" s="1065"/>
      <c r="G66" s="1065"/>
      <c r="H66" s="1065"/>
      <c r="I66" s="1065"/>
      <c r="J66" s="1065"/>
      <c r="K66" s="1065"/>
      <c r="L66" s="1065"/>
      <c r="M66" s="1065"/>
      <c r="N66" s="1065"/>
      <c r="O66" s="1065"/>
      <c r="P66" s="1066"/>
      <c r="Q66" s="1070" t="s">
        <v>385</v>
      </c>
      <c r="R66" s="1071"/>
      <c r="S66" s="1071"/>
      <c r="T66" s="1071"/>
      <c r="U66" s="1072"/>
      <c r="V66" s="1070" t="s">
        <v>386</v>
      </c>
      <c r="W66" s="1071"/>
      <c r="X66" s="1071"/>
      <c r="Y66" s="1071"/>
      <c r="Z66" s="1072"/>
      <c r="AA66" s="1070" t="s">
        <v>387</v>
      </c>
      <c r="AB66" s="1071"/>
      <c r="AC66" s="1071"/>
      <c r="AD66" s="1071"/>
      <c r="AE66" s="1072"/>
      <c r="AF66" s="1076" t="s">
        <v>388</v>
      </c>
      <c r="AG66" s="1077"/>
      <c r="AH66" s="1077"/>
      <c r="AI66" s="1077"/>
      <c r="AJ66" s="1078"/>
      <c r="AK66" s="1070" t="s">
        <v>389</v>
      </c>
      <c r="AL66" s="1065"/>
      <c r="AM66" s="1065"/>
      <c r="AN66" s="1065"/>
      <c r="AO66" s="1066"/>
      <c r="AP66" s="1070" t="s">
        <v>390</v>
      </c>
      <c r="AQ66" s="1071"/>
      <c r="AR66" s="1071"/>
      <c r="AS66" s="1071"/>
      <c r="AT66" s="1072"/>
      <c r="AU66" s="1070" t="s">
        <v>406</v>
      </c>
      <c r="AV66" s="1071"/>
      <c r="AW66" s="1071"/>
      <c r="AX66" s="1071"/>
      <c r="AY66" s="1072"/>
      <c r="AZ66" s="1070" t="s">
        <v>367</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567</v>
      </c>
      <c r="C68" s="1055"/>
      <c r="D68" s="1055"/>
      <c r="E68" s="1055"/>
      <c r="F68" s="1055"/>
      <c r="G68" s="1055"/>
      <c r="H68" s="1055"/>
      <c r="I68" s="1055"/>
      <c r="J68" s="1055"/>
      <c r="K68" s="1055"/>
      <c r="L68" s="1055"/>
      <c r="M68" s="1055"/>
      <c r="N68" s="1055"/>
      <c r="O68" s="1055"/>
      <c r="P68" s="1056"/>
      <c r="Q68" s="1057">
        <v>147</v>
      </c>
      <c r="R68" s="1051"/>
      <c r="S68" s="1051"/>
      <c r="T68" s="1051"/>
      <c r="U68" s="1051"/>
      <c r="V68" s="1051">
        <v>139</v>
      </c>
      <c r="W68" s="1051"/>
      <c r="X68" s="1051"/>
      <c r="Y68" s="1051"/>
      <c r="Z68" s="1051"/>
      <c r="AA68" s="1051">
        <v>8</v>
      </c>
      <c r="AB68" s="1051"/>
      <c r="AC68" s="1051"/>
      <c r="AD68" s="1051"/>
      <c r="AE68" s="1051"/>
      <c r="AF68" s="1051">
        <v>8</v>
      </c>
      <c r="AG68" s="1051"/>
      <c r="AH68" s="1051"/>
      <c r="AI68" s="1051"/>
      <c r="AJ68" s="1051"/>
      <c r="AK68" s="1051">
        <v>7</v>
      </c>
      <c r="AL68" s="1051"/>
      <c r="AM68" s="1051"/>
      <c r="AN68" s="1051"/>
      <c r="AO68" s="1051"/>
      <c r="AP68" s="1051">
        <v>80</v>
      </c>
      <c r="AQ68" s="1051"/>
      <c r="AR68" s="1051"/>
      <c r="AS68" s="1051"/>
      <c r="AT68" s="1051"/>
      <c r="AU68" s="1051">
        <v>54</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568</v>
      </c>
      <c r="C69" s="1044"/>
      <c r="D69" s="1044"/>
      <c r="E69" s="1044"/>
      <c r="F69" s="1044"/>
      <c r="G69" s="1044"/>
      <c r="H69" s="1044"/>
      <c r="I69" s="1044"/>
      <c r="J69" s="1044"/>
      <c r="K69" s="1044"/>
      <c r="L69" s="1044"/>
      <c r="M69" s="1044"/>
      <c r="N69" s="1044"/>
      <c r="O69" s="1044"/>
      <c r="P69" s="1045"/>
      <c r="Q69" s="1046">
        <v>151</v>
      </c>
      <c r="R69" s="1040"/>
      <c r="S69" s="1040"/>
      <c r="T69" s="1040"/>
      <c r="U69" s="1040"/>
      <c r="V69" s="1040">
        <v>148</v>
      </c>
      <c r="W69" s="1040"/>
      <c r="X69" s="1040"/>
      <c r="Y69" s="1040"/>
      <c r="Z69" s="1040"/>
      <c r="AA69" s="1040">
        <v>3</v>
      </c>
      <c r="AB69" s="1040"/>
      <c r="AC69" s="1040"/>
      <c r="AD69" s="1040"/>
      <c r="AE69" s="1040"/>
      <c r="AF69" s="1040">
        <v>3</v>
      </c>
      <c r="AG69" s="1040"/>
      <c r="AH69" s="1040"/>
      <c r="AI69" s="1040"/>
      <c r="AJ69" s="1040"/>
      <c r="AK69" s="1040">
        <v>10</v>
      </c>
      <c r="AL69" s="1040"/>
      <c r="AM69" s="1040"/>
      <c r="AN69" s="1040"/>
      <c r="AO69" s="1040"/>
      <c r="AP69" s="1040" t="s">
        <v>566</v>
      </c>
      <c r="AQ69" s="1040"/>
      <c r="AR69" s="1040"/>
      <c r="AS69" s="1040"/>
      <c r="AT69" s="1040"/>
      <c r="AU69" s="1040" t="s">
        <v>566</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569</v>
      </c>
      <c r="C70" s="1044"/>
      <c r="D70" s="1044"/>
      <c r="E70" s="1044"/>
      <c r="F70" s="1044"/>
      <c r="G70" s="1044"/>
      <c r="H70" s="1044"/>
      <c r="I70" s="1044"/>
      <c r="J70" s="1044"/>
      <c r="K70" s="1044"/>
      <c r="L70" s="1044"/>
      <c r="M70" s="1044"/>
      <c r="N70" s="1044"/>
      <c r="O70" s="1044"/>
      <c r="P70" s="1045"/>
      <c r="Q70" s="1046">
        <v>71</v>
      </c>
      <c r="R70" s="1040"/>
      <c r="S70" s="1040"/>
      <c r="T70" s="1040"/>
      <c r="U70" s="1040"/>
      <c r="V70" s="1040">
        <v>69</v>
      </c>
      <c r="W70" s="1040"/>
      <c r="X70" s="1040"/>
      <c r="Y70" s="1040"/>
      <c r="Z70" s="1040"/>
      <c r="AA70" s="1040">
        <v>2</v>
      </c>
      <c r="AB70" s="1040"/>
      <c r="AC70" s="1040"/>
      <c r="AD70" s="1040"/>
      <c r="AE70" s="1040"/>
      <c r="AF70" s="1040">
        <v>2</v>
      </c>
      <c r="AG70" s="1040"/>
      <c r="AH70" s="1040"/>
      <c r="AI70" s="1040"/>
      <c r="AJ70" s="1040"/>
      <c r="AK70" s="1040">
        <v>13</v>
      </c>
      <c r="AL70" s="1040"/>
      <c r="AM70" s="1040"/>
      <c r="AN70" s="1040"/>
      <c r="AO70" s="1040"/>
      <c r="AP70" s="1040" t="s">
        <v>566</v>
      </c>
      <c r="AQ70" s="1040"/>
      <c r="AR70" s="1040"/>
      <c r="AS70" s="1040"/>
      <c r="AT70" s="1040"/>
      <c r="AU70" s="1040" t="s">
        <v>566</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570</v>
      </c>
      <c r="C71" s="1044"/>
      <c r="D71" s="1044"/>
      <c r="E71" s="1044"/>
      <c r="F71" s="1044"/>
      <c r="G71" s="1044"/>
      <c r="H71" s="1044"/>
      <c r="I71" s="1044"/>
      <c r="J71" s="1044"/>
      <c r="K71" s="1044"/>
      <c r="L71" s="1044"/>
      <c r="M71" s="1044"/>
      <c r="N71" s="1044"/>
      <c r="O71" s="1044"/>
      <c r="P71" s="1045"/>
      <c r="Q71" s="1046">
        <v>600</v>
      </c>
      <c r="R71" s="1040"/>
      <c r="S71" s="1040"/>
      <c r="T71" s="1040"/>
      <c r="U71" s="1040"/>
      <c r="V71" s="1040">
        <v>591</v>
      </c>
      <c r="W71" s="1040"/>
      <c r="X71" s="1040"/>
      <c r="Y71" s="1040"/>
      <c r="Z71" s="1040"/>
      <c r="AA71" s="1040">
        <v>9</v>
      </c>
      <c r="AB71" s="1040"/>
      <c r="AC71" s="1040"/>
      <c r="AD71" s="1040"/>
      <c r="AE71" s="1040"/>
      <c r="AF71" s="1040">
        <v>9</v>
      </c>
      <c r="AG71" s="1040"/>
      <c r="AH71" s="1040"/>
      <c r="AI71" s="1040"/>
      <c r="AJ71" s="1040"/>
      <c r="AK71" s="1040" t="s">
        <v>566</v>
      </c>
      <c r="AL71" s="1040"/>
      <c r="AM71" s="1040"/>
      <c r="AN71" s="1040"/>
      <c r="AO71" s="1040"/>
      <c r="AP71" s="1040" t="s">
        <v>566</v>
      </c>
      <c r="AQ71" s="1040"/>
      <c r="AR71" s="1040"/>
      <c r="AS71" s="1040"/>
      <c r="AT71" s="1040"/>
      <c r="AU71" s="1040" t="s">
        <v>566</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571</v>
      </c>
      <c r="C72" s="1044"/>
      <c r="D72" s="1044"/>
      <c r="E72" s="1044"/>
      <c r="F72" s="1044"/>
      <c r="G72" s="1044"/>
      <c r="H72" s="1044"/>
      <c r="I72" s="1044"/>
      <c r="J72" s="1044"/>
      <c r="K72" s="1044"/>
      <c r="L72" s="1044"/>
      <c r="M72" s="1044"/>
      <c r="N72" s="1044"/>
      <c r="O72" s="1044"/>
      <c r="P72" s="1045"/>
      <c r="Q72" s="1046">
        <v>1956</v>
      </c>
      <c r="R72" s="1040"/>
      <c r="S72" s="1040"/>
      <c r="T72" s="1040"/>
      <c r="U72" s="1040"/>
      <c r="V72" s="1040">
        <v>1933</v>
      </c>
      <c r="W72" s="1040"/>
      <c r="X72" s="1040"/>
      <c r="Y72" s="1040"/>
      <c r="Z72" s="1040"/>
      <c r="AA72" s="1040">
        <v>24</v>
      </c>
      <c r="AB72" s="1040"/>
      <c r="AC72" s="1040"/>
      <c r="AD72" s="1040"/>
      <c r="AE72" s="1040"/>
      <c r="AF72" s="1040">
        <v>24</v>
      </c>
      <c r="AG72" s="1040"/>
      <c r="AH72" s="1040"/>
      <c r="AI72" s="1040"/>
      <c r="AJ72" s="1040"/>
      <c r="AK72" s="1040">
        <v>20</v>
      </c>
      <c r="AL72" s="1040"/>
      <c r="AM72" s="1040"/>
      <c r="AN72" s="1040"/>
      <c r="AO72" s="1040"/>
      <c r="AP72" s="1040">
        <v>177</v>
      </c>
      <c r="AQ72" s="1040"/>
      <c r="AR72" s="1040"/>
      <c r="AS72" s="1040"/>
      <c r="AT72" s="1040"/>
      <c r="AU72" s="1040">
        <v>18</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572</v>
      </c>
      <c r="C73" s="1044"/>
      <c r="D73" s="1044"/>
      <c r="E73" s="1044"/>
      <c r="F73" s="1044"/>
      <c r="G73" s="1044"/>
      <c r="H73" s="1044"/>
      <c r="I73" s="1044"/>
      <c r="J73" s="1044"/>
      <c r="K73" s="1044"/>
      <c r="L73" s="1044"/>
      <c r="M73" s="1044"/>
      <c r="N73" s="1044"/>
      <c r="O73" s="1044"/>
      <c r="P73" s="1045"/>
      <c r="Q73" s="1046">
        <v>6009</v>
      </c>
      <c r="R73" s="1040"/>
      <c r="S73" s="1040"/>
      <c r="T73" s="1040"/>
      <c r="U73" s="1040"/>
      <c r="V73" s="1040">
        <v>5997</v>
      </c>
      <c r="W73" s="1040"/>
      <c r="X73" s="1040"/>
      <c r="Y73" s="1040"/>
      <c r="Z73" s="1040"/>
      <c r="AA73" s="1040">
        <v>12</v>
      </c>
      <c r="AB73" s="1040"/>
      <c r="AC73" s="1040"/>
      <c r="AD73" s="1040"/>
      <c r="AE73" s="1040"/>
      <c r="AF73" s="1040">
        <v>12</v>
      </c>
      <c r="AG73" s="1040"/>
      <c r="AH73" s="1040"/>
      <c r="AI73" s="1040"/>
      <c r="AJ73" s="1040"/>
      <c r="AK73" s="1040">
        <v>4</v>
      </c>
      <c r="AL73" s="1040"/>
      <c r="AM73" s="1040"/>
      <c r="AN73" s="1040"/>
      <c r="AO73" s="1040"/>
      <c r="AP73" s="1040" t="s">
        <v>566</v>
      </c>
      <c r="AQ73" s="1040"/>
      <c r="AR73" s="1040"/>
      <c r="AS73" s="1040"/>
      <c r="AT73" s="1040"/>
      <c r="AU73" s="1040" t="s">
        <v>566</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573</v>
      </c>
      <c r="C74" s="1044"/>
      <c r="D74" s="1044"/>
      <c r="E74" s="1044"/>
      <c r="F74" s="1044"/>
      <c r="G74" s="1044"/>
      <c r="H74" s="1044"/>
      <c r="I74" s="1044"/>
      <c r="J74" s="1044"/>
      <c r="K74" s="1044"/>
      <c r="L74" s="1044"/>
      <c r="M74" s="1044"/>
      <c r="N74" s="1044"/>
      <c r="O74" s="1044"/>
      <c r="P74" s="1045"/>
      <c r="Q74" s="1046">
        <v>234</v>
      </c>
      <c r="R74" s="1040"/>
      <c r="S74" s="1040"/>
      <c r="T74" s="1040"/>
      <c r="U74" s="1040"/>
      <c r="V74" s="1040">
        <v>203</v>
      </c>
      <c r="W74" s="1040"/>
      <c r="X74" s="1040"/>
      <c r="Y74" s="1040"/>
      <c r="Z74" s="1040"/>
      <c r="AA74" s="1040">
        <v>30</v>
      </c>
      <c r="AB74" s="1040"/>
      <c r="AC74" s="1040"/>
      <c r="AD74" s="1040"/>
      <c r="AE74" s="1040"/>
      <c r="AF74" s="1040">
        <v>30</v>
      </c>
      <c r="AG74" s="1040"/>
      <c r="AH74" s="1040"/>
      <c r="AI74" s="1040"/>
      <c r="AJ74" s="1040"/>
      <c r="AK74" s="1040">
        <v>24</v>
      </c>
      <c r="AL74" s="1040"/>
      <c r="AM74" s="1040"/>
      <c r="AN74" s="1040"/>
      <c r="AO74" s="1040"/>
      <c r="AP74" s="1040" t="s">
        <v>566</v>
      </c>
      <c r="AQ74" s="1040"/>
      <c r="AR74" s="1040"/>
      <c r="AS74" s="1040"/>
      <c r="AT74" s="1040"/>
      <c r="AU74" s="1040" t="s">
        <v>566</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574</v>
      </c>
      <c r="C75" s="1044"/>
      <c r="D75" s="1044"/>
      <c r="E75" s="1044"/>
      <c r="F75" s="1044"/>
      <c r="G75" s="1044"/>
      <c r="H75" s="1044"/>
      <c r="I75" s="1044"/>
      <c r="J75" s="1044"/>
      <c r="K75" s="1044"/>
      <c r="L75" s="1044"/>
      <c r="M75" s="1044"/>
      <c r="N75" s="1044"/>
      <c r="O75" s="1044"/>
      <c r="P75" s="1045"/>
      <c r="Q75" s="1047">
        <v>112628</v>
      </c>
      <c r="R75" s="1048"/>
      <c r="S75" s="1048"/>
      <c r="T75" s="1048"/>
      <c r="U75" s="1049"/>
      <c r="V75" s="1050">
        <v>110221</v>
      </c>
      <c r="W75" s="1048"/>
      <c r="X75" s="1048"/>
      <c r="Y75" s="1048"/>
      <c r="Z75" s="1049"/>
      <c r="AA75" s="1050">
        <v>2408</v>
      </c>
      <c r="AB75" s="1048"/>
      <c r="AC75" s="1048"/>
      <c r="AD75" s="1048"/>
      <c r="AE75" s="1049"/>
      <c r="AF75" s="1050">
        <v>2408</v>
      </c>
      <c r="AG75" s="1048"/>
      <c r="AH75" s="1048"/>
      <c r="AI75" s="1048"/>
      <c r="AJ75" s="1049"/>
      <c r="AK75" s="1050">
        <v>1</v>
      </c>
      <c r="AL75" s="1048"/>
      <c r="AM75" s="1048"/>
      <c r="AN75" s="1048"/>
      <c r="AO75" s="1049"/>
      <c r="AP75" s="1050" t="s">
        <v>575</v>
      </c>
      <c r="AQ75" s="1048"/>
      <c r="AR75" s="1048"/>
      <c r="AS75" s="1048"/>
      <c r="AT75" s="1049"/>
      <c r="AU75" s="1050" t="s">
        <v>566</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381</v>
      </c>
      <c r="B88" s="1013" t="s">
        <v>407</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1013" t="s">
        <v>408</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49</v>
      </c>
      <c r="CS102" s="1020"/>
      <c r="CT102" s="1020"/>
      <c r="CU102" s="1020"/>
      <c r="CV102" s="1021"/>
      <c r="CW102" s="1019">
        <v>11</v>
      </c>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415</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416</v>
      </c>
      <c r="AB109" s="963"/>
      <c r="AC109" s="963"/>
      <c r="AD109" s="963"/>
      <c r="AE109" s="964"/>
      <c r="AF109" s="965" t="s">
        <v>298</v>
      </c>
      <c r="AG109" s="963"/>
      <c r="AH109" s="963"/>
      <c r="AI109" s="963"/>
      <c r="AJ109" s="964"/>
      <c r="AK109" s="965" t="s">
        <v>297</v>
      </c>
      <c r="AL109" s="963"/>
      <c r="AM109" s="963"/>
      <c r="AN109" s="963"/>
      <c r="AO109" s="964"/>
      <c r="AP109" s="965" t="s">
        <v>417</v>
      </c>
      <c r="AQ109" s="963"/>
      <c r="AR109" s="963"/>
      <c r="AS109" s="963"/>
      <c r="AT109" s="994"/>
      <c r="AU109" s="962" t="s">
        <v>415</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416</v>
      </c>
      <c r="BR109" s="963"/>
      <c r="BS109" s="963"/>
      <c r="BT109" s="963"/>
      <c r="BU109" s="964"/>
      <c r="BV109" s="965" t="s">
        <v>298</v>
      </c>
      <c r="BW109" s="963"/>
      <c r="BX109" s="963"/>
      <c r="BY109" s="963"/>
      <c r="BZ109" s="964"/>
      <c r="CA109" s="965" t="s">
        <v>297</v>
      </c>
      <c r="CB109" s="963"/>
      <c r="CC109" s="963"/>
      <c r="CD109" s="963"/>
      <c r="CE109" s="964"/>
      <c r="CF109" s="1001" t="s">
        <v>417</v>
      </c>
      <c r="CG109" s="1001"/>
      <c r="CH109" s="1001"/>
      <c r="CI109" s="1001"/>
      <c r="CJ109" s="1001"/>
      <c r="CK109" s="965" t="s">
        <v>418</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416</v>
      </c>
      <c r="DH109" s="963"/>
      <c r="DI109" s="963"/>
      <c r="DJ109" s="963"/>
      <c r="DK109" s="964"/>
      <c r="DL109" s="965" t="s">
        <v>298</v>
      </c>
      <c r="DM109" s="963"/>
      <c r="DN109" s="963"/>
      <c r="DO109" s="963"/>
      <c r="DP109" s="964"/>
      <c r="DQ109" s="965" t="s">
        <v>297</v>
      </c>
      <c r="DR109" s="963"/>
      <c r="DS109" s="963"/>
      <c r="DT109" s="963"/>
      <c r="DU109" s="964"/>
      <c r="DV109" s="965" t="s">
        <v>417</v>
      </c>
      <c r="DW109" s="963"/>
      <c r="DX109" s="963"/>
      <c r="DY109" s="963"/>
      <c r="DZ109" s="994"/>
    </row>
    <row r="110" spans="1:131" s="226" customFormat="1" ht="26.25" customHeight="1" x14ac:dyDescent="0.15">
      <c r="A110" s="865" t="s">
        <v>419</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738259</v>
      </c>
      <c r="AB110" s="956"/>
      <c r="AC110" s="956"/>
      <c r="AD110" s="956"/>
      <c r="AE110" s="957"/>
      <c r="AF110" s="958">
        <v>716033</v>
      </c>
      <c r="AG110" s="956"/>
      <c r="AH110" s="956"/>
      <c r="AI110" s="956"/>
      <c r="AJ110" s="957"/>
      <c r="AK110" s="958">
        <v>690499</v>
      </c>
      <c r="AL110" s="956"/>
      <c r="AM110" s="956"/>
      <c r="AN110" s="956"/>
      <c r="AO110" s="957"/>
      <c r="AP110" s="959">
        <v>22.5</v>
      </c>
      <c r="AQ110" s="960"/>
      <c r="AR110" s="960"/>
      <c r="AS110" s="960"/>
      <c r="AT110" s="961"/>
      <c r="AU110" s="995" t="s">
        <v>66</v>
      </c>
      <c r="AV110" s="996"/>
      <c r="AW110" s="996"/>
      <c r="AX110" s="996"/>
      <c r="AY110" s="996"/>
      <c r="AZ110" s="921" t="s">
        <v>420</v>
      </c>
      <c r="BA110" s="866"/>
      <c r="BB110" s="866"/>
      <c r="BC110" s="866"/>
      <c r="BD110" s="866"/>
      <c r="BE110" s="866"/>
      <c r="BF110" s="866"/>
      <c r="BG110" s="866"/>
      <c r="BH110" s="866"/>
      <c r="BI110" s="866"/>
      <c r="BJ110" s="866"/>
      <c r="BK110" s="866"/>
      <c r="BL110" s="866"/>
      <c r="BM110" s="866"/>
      <c r="BN110" s="866"/>
      <c r="BO110" s="866"/>
      <c r="BP110" s="867"/>
      <c r="BQ110" s="922">
        <v>7164594</v>
      </c>
      <c r="BR110" s="903"/>
      <c r="BS110" s="903"/>
      <c r="BT110" s="903"/>
      <c r="BU110" s="903"/>
      <c r="BV110" s="903">
        <v>7622744</v>
      </c>
      <c r="BW110" s="903"/>
      <c r="BX110" s="903"/>
      <c r="BY110" s="903"/>
      <c r="BZ110" s="903"/>
      <c r="CA110" s="903">
        <v>7781245</v>
      </c>
      <c r="CB110" s="903"/>
      <c r="CC110" s="903"/>
      <c r="CD110" s="903"/>
      <c r="CE110" s="903"/>
      <c r="CF110" s="927">
        <v>253.4</v>
      </c>
      <c r="CG110" s="928"/>
      <c r="CH110" s="928"/>
      <c r="CI110" s="928"/>
      <c r="CJ110" s="928"/>
      <c r="CK110" s="991" t="s">
        <v>421</v>
      </c>
      <c r="CL110" s="877"/>
      <c r="CM110" s="952" t="s">
        <v>422</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122</v>
      </c>
      <c r="DH110" s="903"/>
      <c r="DI110" s="903"/>
      <c r="DJ110" s="903"/>
      <c r="DK110" s="903"/>
      <c r="DL110" s="903" t="s">
        <v>423</v>
      </c>
      <c r="DM110" s="903"/>
      <c r="DN110" s="903"/>
      <c r="DO110" s="903"/>
      <c r="DP110" s="903"/>
      <c r="DQ110" s="903" t="s">
        <v>424</v>
      </c>
      <c r="DR110" s="903"/>
      <c r="DS110" s="903"/>
      <c r="DT110" s="903"/>
      <c r="DU110" s="903"/>
      <c r="DV110" s="904" t="s">
        <v>122</v>
      </c>
      <c r="DW110" s="904"/>
      <c r="DX110" s="904"/>
      <c r="DY110" s="904"/>
      <c r="DZ110" s="905"/>
    </row>
    <row r="111" spans="1:131" s="226" customFormat="1" ht="26.25" customHeight="1" x14ac:dyDescent="0.15">
      <c r="A111" s="832" t="s">
        <v>425</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122</v>
      </c>
      <c r="AB111" s="984"/>
      <c r="AC111" s="984"/>
      <c r="AD111" s="984"/>
      <c r="AE111" s="985"/>
      <c r="AF111" s="986" t="s">
        <v>122</v>
      </c>
      <c r="AG111" s="984"/>
      <c r="AH111" s="984"/>
      <c r="AI111" s="984"/>
      <c r="AJ111" s="985"/>
      <c r="AK111" s="986" t="s">
        <v>424</v>
      </c>
      <c r="AL111" s="984"/>
      <c r="AM111" s="984"/>
      <c r="AN111" s="984"/>
      <c r="AO111" s="985"/>
      <c r="AP111" s="987" t="s">
        <v>423</v>
      </c>
      <c r="AQ111" s="988"/>
      <c r="AR111" s="988"/>
      <c r="AS111" s="988"/>
      <c r="AT111" s="989"/>
      <c r="AU111" s="997"/>
      <c r="AV111" s="998"/>
      <c r="AW111" s="998"/>
      <c r="AX111" s="998"/>
      <c r="AY111" s="998"/>
      <c r="AZ111" s="873" t="s">
        <v>426</v>
      </c>
      <c r="BA111" s="808"/>
      <c r="BB111" s="808"/>
      <c r="BC111" s="808"/>
      <c r="BD111" s="808"/>
      <c r="BE111" s="808"/>
      <c r="BF111" s="808"/>
      <c r="BG111" s="808"/>
      <c r="BH111" s="808"/>
      <c r="BI111" s="808"/>
      <c r="BJ111" s="808"/>
      <c r="BK111" s="808"/>
      <c r="BL111" s="808"/>
      <c r="BM111" s="808"/>
      <c r="BN111" s="808"/>
      <c r="BO111" s="808"/>
      <c r="BP111" s="809"/>
      <c r="BQ111" s="874">
        <v>3526</v>
      </c>
      <c r="BR111" s="875"/>
      <c r="BS111" s="875"/>
      <c r="BT111" s="875"/>
      <c r="BU111" s="875"/>
      <c r="BV111" s="875">
        <v>2881</v>
      </c>
      <c r="BW111" s="875"/>
      <c r="BX111" s="875"/>
      <c r="BY111" s="875"/>
      <c r="BZ111" s="875"/>
      <c r="CA111" s="875">
        <v>2237</v>
      </c>
      <c r="CB111" s="875"/>
      <c r="CC111" s="875"/>
      <c r="CD111" s="875"/>
      <c r="CE111" s="875"/>
      <c r="CF111" s="936">
        <v>0.1</v>
      </c>
      <c r="CG111" s="937"/>
      <c r="CH111" s="937"/>
      <c r="CI111" s="937"/>
      <c r="CJ111" s="937"/>
      <c r="CK111" s="992"/>
      <c r="CL111" s="879"/>
      <c r="CM111" s="882" t="s">
        <v>427</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428</v>
      </c>
      <c r="DH111" s="875"/>
      <c r="DI111" s="875"/>
      <c r="DJ111" s="875"/>
      <c r="DK111" s="875"/>
      <c r="DL111" s="875" t="s">
        <v>424</v>
      </c>
      <c r="DM111" s="875"/>
      <c r="DN111" s="875"/>
      <c r="DO111" s="875"/>
      <c r="DP111" s="875"/>
      <c r="DQ111" s="875" t="s">
        <v>424</v>
      </c>
      <c r="DR111" s="875"/>
      <c r="DS111" s="875"/>
      <c r="DT111" s="875"/>
      <c r="DU111" s="875"/>
      <c r="DV111" s="852" t="s">
        <v>424</v>
      </c>
      <c r="DW111" s="852"/>
      <c r="DX111" s="852"/>
      <c r="DY111" s="852"/>
      <c r="DZ111" s="853"/>
    </row>
    <row r="112" spans="1:131" s="226" customFormat="1" ht="26.25" customHeight="1" x14ac:dyDescent="0.15">
      <c r="A112" s="977" t="s">
        <v>429</v>
      </c>
      <c r="B112" s="978"/>
      <c r="C112" s="808" t="s">
        <v>430</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122</v>
      </c>
      <c r="AB112" s="838"/>
      <c r="AC112" s="838"/>
      <c r="AD112" s="838"/>
      <c r="AE112" s="839"/>
      <c r="AF112" s="840" t="s">
        <v>424</v>
      </c>
      <c r="AG112" s="838"/>
      <c r="AH112" s="838"/>
      <c r="AI112" s="838"/>
      <c r="AJ112" s="839"/>
      <c r="AK112" s="840" t="s">
        <v>122</v>
      </c>
      <c r="AL112" s="838"/>
      <c r="AM112" s="838"/>
      <c r="AN112" s="838"/>
      <c r="AO112" s="839"/>
      <c r="AP112" s="885" t="s">
        <v>424</v>
      </c>
      <c r="AQ112" s="886"/>
      <c r="AR112" s="886"/>
      <c r="AS112" s="886"/>
      <c r="AT112" s="887"/>
      <c r="AU112" s="997"/>
      <c r="AV112" s="998"/>
      <c r="AW112" s="998"/>
      <c r="AX112" s="998"/>
      <c r="AY112" s="998"/>
      <c r="AZ112" s="873" t="s">
        <v>431</v>
      </c>
      <c r="BA112" s="808"/>
      <c r="BB112" s="808"/>
      <c r="BC112" s="808"/>
      <c r="BD112" s="808"/>
      <c r="BE112" s="808"/>
      <c r="BF112" s="808"/>
      <c r="BG112" s="808"/>
      <c r="BH112" s="808"/>
      <c r="BI112" s="808"/>
      <c r="BJ112" s="808"/>
      <c r="BK112" s="808"/>
      <c r="BL112" s="808"/>
      <c r="BM112" s="808"/>
      <c r="BN112" s="808"/>
      <c r="BO112" s="808"/>
      <c r="BP112" s="809"/>
      <c r="BQ112" s="874">
        <v>3493254</v>
      </c>
      <c r="BR112" s="875"/>
      <c r="BS112" s="875"/>
      <c r="BT112" s="875"/>
      <c r="BU112" s="875"/>
      <c r="BV112" s="875">
        <v>3437922</v>
      </c>
      <c r="BW112" s="875"/>
      <c r="BX112" s="875"/>
      <c r="BY112" s="875"/>
      <c r="BZ112" s="875"/>
      <c r="CA112" s="875">
        <v>3281441</v>
      </c>
      <c r="CB112" s="875"/>
      <c r="CC112" s="875"/>
      <c r="CD112" s="875"/>
      <c r="CE112" s="875"/>
      <c r="CF112" s="936">
        <v>106.9</v>
      </c>
      <c r="CG112" s="937"/>
      <c r="CH112" s="937"/>
      <c r="CI112" s="937"/>
      <c r="CJ112" s="937"/>
      <c r="CK112" s="992"/>
      <c r="CL112" s="879"/>
      <c r="CM112" s="882" t="s">
        <v>432</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424</v>
      </c>
      <c r="DH112" s="875"/>
      <c r="DI112" s="875"/>
      <c r="DJ112" s="875"/>
      <c r="DK112" s="875"/>
      <c r="DL112" s="875" t="s">
        <v>122</v>
      </c>
      <c r="DM112" s="875"/>
      <c r="DN112" s="875"/>
      <c r="DO112" s="875"/>
      <c r="DP112" s="875"/>
      <c r="DQ112" s="875" t="s">
        <v>424</v>
      </c>
      <c r="DR112" s="875"/>
      <c r="DS112" s="875"/>
      <c r="DT112" s="875"/>
      <c r="DU112" s="875"/>
      <c r="DV112" s="852" t="s">
        <v>122</v>
      </c>
      <c r="DW112" s="852"/>
      <c r="DX112" s="852"/>
      <c r="DY112" s="852"/>
      <c r="DZ112" s="853"/>
    </row>
    <row r="113" spans="1:130" s="226" customFormat="1" ht="26.25" customHeight="1" x14ac:dyDescent="0.15">
      <c r="A113" s="979"/>
      <c r="B113" s="980"/>
      <c r="C113" s="808" t="s">
        <v>433</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167853</v>
      </c>
      <c r="AB113" s="984"/>
      <c r="AC113" s="984"/>
      <c r="AD113" s="984"/>
      <c r="AE113" s="985"/>
      <c r="AF113" s="986">
        <v>205813</v>
      </c>
      <c r="AG113" s="984"/>
      <c r="AH113" s="984"/>
      <c r="AI113" s="984"/>
      <c r="AJ113" s="985"/>
      <c r="AK113" s="986">
        <v>240691</v>
      </c>
      <c r="AL113" s="984"/>
      <c r="AM113" s="984"/>
      <c r="AN113" s="984"/>
      <c r="AO113" s="985"/>
      <c r="AP113" s="987">
        <v>7.8</v>
      </c>
      <c r="AQ113" s="988"/>
      <c r="AR113" s="988"/>
      <c r="AS113" s="988"/>
      <c r="AT113" s="989"/>
      <c r="AU113" s="997"/>
      <c r="AV113" s="998"/>
      <c r="AW113" s="998"/>
      <c r="AX113" s="998"/>
      <c r="AY113" s="998"/>
      <c r="AZ113" s="873" t="s">
        <v>434</v>
      </c>
      <c r="BA113" s="808"/>
      <c r="BB113" s="808"/>
      <c r="BC113" s="808"/>
      <c r="BD113" s="808"/>
      <c r="BE113" s="808"/>
      <c r="BF113" s="808"/>
      <c r="BG113" s="808"/>
      <c r="BH113" s="808"/>
      <c r="BI113" s="808"/>
      <c r="BJ113" s="808"/>
      <c r="BK113" s="808"/>
      <c r="BL113" s="808"/>
      <c r="BM113" s="808"/>
      <c r="BN113" s="808"/>
      <c r="BO113" s="808"/>
      <c r="BP113" s="809"/>
      <c r="BQ113" s="874">
        <v>167120</v>
      </c>
      <c r="BR113" s="875"/>
      <c r="BS113" s="875"/>
      <c r="BT113" s="875"/>
      <c r="BU113" s="875"/>
      <c r="BV113" s="875">
        <v>117004</v>
      </c>
      <c r="BW113" s="875"/>
      <c r="BX113" s="875"/>
      <c r="BY113" s="875"/>
      <c r="BZ113" s="875"/>
      <c r="CA113" s="875">
        <v>71661</v>
      </c>
      <c r="CB113" s="875"/>
      <c r="CC113" s="875"/>
      <c r="CD113" s="875"/>
      <c r="CE113" s="875"/>
      <c r="CF113" s="936">
        <v>2.2999999999999998</v>
      </c>
      <c r="CG113" s="937"/>
      <c r="CH113" s="937"/>
      <c r="CI113" s="937"/>
      <c r="CJ113" s="937"/>
      <c r="CK113" s="992"/>
      <c r="CL113" s="879"/>
      <c r="CM113" s="882" t="s">
        <v>435</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122</v>
      </c>
      <c r="DH113" s="838"/>
      <c r="DI113" s="838"/>
      <c r="DJ113" s="838"/>
      <c r="DK113" s="839"/>
      <c r="DL113" s="840" t="s">
        <v>122</v>
      </c>
      <c r="DM113" s="838"/>
      <c r="DN113" s="838"/>
      <c r="DO113" s="838"/>
      <c r="DP113" s="839"/>
      <c r="DQ113" s="840" t="s">
        <v>122</v>
      </c>
      <c r="DR113" s="838"/>
      <c r="DS113" s="838"/>
      <c r="DT113" s="838"/>
      <c r="DU113" s="839"/>
      <c r="DV113" s="885" t="s">
        <v>122</v>
      </c>
      <c r="DW113" s="886"/>
      <c r="DX113" s="886"/>
      <c r="DY113" s="886"/>
      <c r="DZ113" s="887"/>
    </row>
    <row r="114" spans="1:130" s="226" customFormat="1" ht="26.25" customHeight="1" x14ac:dyDescent="0.15">
      <c r="A114" s="979"/>
      <c r="B114" s="980"/>
      <c r="C114" s="808" t="s">
        <v>436</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62546</v>
      </c>
      <c r="AB114" s="838"/>
      <c r="AC114" s="838"/>
      <c r="AD114" s="838"/>
      <c r="AE114" s="839"/>
      <c r="AF114" s="840">
        <v>56326</v>
      </c>
      <c r="AG114" s="838"/>
      <c r="AH114" s="838"/>
      <c r="AI114" s="838"/>
      <c r="AJ114" s="839"/>
      <c r="AK114" s="840">
        <v>59618</v>
      </c>
      <c r="AL114" s="838"/>
      <c r="AM114" s="838"/>
      <c r="AN114" s="838"/>
      <c r="AO114" s="839"/>
      <c r="AP114" s="885">
        <v>1.9</v>
      </c>
      <c r="AQ114" s="886"/>
      <c r="AR114" s="886"/>
      <c r="AS114" s="886"/>
      <c r="AT114" s="887"/>
      <c r="AU114" s="997"/>
      <c r="AV114" s="998"/>
      <c r="AW114" s="998"/>
      <c r="AX114" s="998"/>
      <c r="AY114" s="998"/>
      <c r="AZ114" s="873" t="s">
        <v>437</v>
      </c>
      <c r="BA114" s="808"/>
      <c r="BB114" s="808"/>
      <c r="BC114" s="808"/>
      <c r="BD114" s="808"/>
      <c r="BE114" s="808"/>
      <c r="BF114" s="808"/>
      <c r="BG114" s="808"/>
      <c r="BH114" s="808"/>
      <c r="BI114" s="808"/>
      <c r="BJ114" s="808"/>
      <c r="BK114" s="808"/>
      <c r="BL114" s="808"/>
      <c r="BM114" s="808"/>
      <c r="BN114" s="808"/>
      <c r="BO114" s="808"/>
      <c r="BP114" s="809"/>
      <c r="BQ114" s="874">
        <v>1117901</v>
      </c>
      <c r="BR114" s="875"/>
      <c r="BS114" s="875"/>
      <c r="BT114" s="875"/>
      <c r="BU114" s="875"/>
      <c r="BV114" s="875">
        <v>1131075</v>
      </c>
      <c r="BW114" s="875"/>
      <c r="BX114" s="875"/>
      <c r="BY114" s="875"/>
      <c r="BZ114" s="875"/>
      <c r="CA114" s="875">
        <v>1148546</v>
      </c>
      <c r="CB114" s="875"/>
      <c r="CC114" s="875"/>
      <c r="CD114" s="875"/>
      <c r="CE114" s="875"/>
      <c r="CF114" s="936">
        <v>37.4</v>
      </c>
      <c r="CG114" s="937"/>
      <c r="CH114" s="937"/>
      <c r="CI114" s="937"/>
      <c r="CJ114" s="937"/>
      <c r="CK114" s="992"/>
      <c r="CL114" s="879"/>
      <c r="CM114" s="882" t="s">
        <v>438</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122</v>
      </c>
      <c r="DH114" s="838"/>
      <c r="DI114" s="838"/>
      <c r="DJ114" s="838"/>
      <c r="DK114" s="839"/>
      <c r="DL114" s="840" t="s">
        <v>424</v>
      </c>
      <c r="DM114" s="838"/>
      <c r="DN114" s="838"/>
      <c r="DO114" s="838"/>
      <c r="DP114" s="839"/>
      <c r="DQ114" s="840" t="s">
        <v>122</v>
      </c>
      <c r="DR114" s="838"/>
      <c r="DS114" s="838"/>
      <c r="DT114" s="838"/>
      <c r="DU114" s="839"/>
      <c r="DV114" s="885" t="s">
        <v>122</v>
      </c>
      <c r="DW114" s="886"/>
      <c r="DX114" s="886"/>
      <c r="DY114" s="886"/>
      <c r="DZ114" s="887"/>
    </row>
    <row r="115" spans="1:130" s="226" customFormat="1" ht="26.25" customHeight="1" x14ac:dyDescent="0.15">
      <c r="A115" s="979"/>
      <c r="B115" s="980"/>
      <c r="C115" s="808" t="s">
        <v>439</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616</v>
      </c>
      <c r="AB115" s="984"/>
      <c r="AC115" s="984"/>
      <c r="AD115" s="984"/>
      <c r="AE115" s="985"/>
      <c r="AF115" s="986">
        <v>621</v>
      </c>
      <c r="AG115" s="984"/>
      <c r="AH115" s="984"/>
      <c r="AI115" s="984"/>
      <c r="AJ115" s="985"/>
      <c r="AK115" s="986">
        <v>624</v>
      </c>
      <c r="AL115" s="984"/>
      <c r="AM115" s="984"/>
      <c r="AN115" s="984"/>
      <c r="AO115" s="985"/>
      <c r="AP115" s="987">
        <v>0</v>
      </c>
      <c r="AQ115" s="988"/>
      <c r="AR115" s="988"/>
      <c r="AS115" s="988"/>
      <c r="AT115" s="989"/>
      <c r="AU115" s="997"/>
      <c r="AV115" s="998"/>
      <c r="AW115" s="998"/>
      <c r="AX115" s="998"/>
      <c r="AY115" s="998"/>
      <c r="AZ115" s="873" t="s">
        <v>440</v>
      </c>
      <c r="BA115" s="808"/>
      <c r="BB115" s="808"/>
      <c r="BC115" s="808"/>
      <c r="BD115" s="808"/>
      <c r="BE115" s="808"/>
      <c r="BF115" s="808"/>
      <c r="BG115" s="808"/>
      <c r="BH115" s="808"/>
      <c r="BI115" s="808"/>
      <c r="BJ115" s="808"/>
      <c r="BK115" s="808"/>
      <c r="BL115" s="808"/>
      <c r="BM115" s="808"/>
      <c r="BN115" s="808"/>
      <c r="BO115" s="808"/>
      <c r="BP115" s="809"/>
      <c r="BQ115" s="874" t="s">
        <v>122</v>
      </c>
      <c r="BR115" s="875"/>
      <c r="BS115" s="875"/>
      <c r="BT115" s="875"/>
      <c r="BU115" s="875"/>
      <c r="BV115" s="875" t="s">
        <v>424</v>
      </c>
      <c r="BW115" s="875"/>
      <c r="BX115" s="875"/>
      <c r="BY115" s="875"/>
      <c r="BZ115" s="875"/>
      <c r="CA115" s="875" t="s">
        <v>424</v>
      </c>
      <c r="CB115" s="875"/>
      <c r="CC115" s="875"/>
      <c r="CD115" s="875"/>
      <c r="CE115" s="875"/>
      <c r="CF115" s="936" t="s">
        <v>424</v>
      </c>
      <c r="CG115" s="937"/>
      <c r="CH115" s="937"/>
      <c r="CI115" s="937"/>
      <c r="CJ115" s="937"/>
      <c r="CK115" s="992"/>
      <c r="CL115" s="879"/>
      <c r="CM115" s="873" t="s">
        <v>441</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122</v>
      </c>
      <c r="DH115" s="838"/>
      <c r="DI115" s="838"/>
      <c r="DJ115" s="838"/>
      <c r="DK115" s="839"/>
      <c r="DL115" s="840" t="s">
        <v>428</v>
      </c>
      <c r="DM115" s="838"/>
      <c r="DN115" s="838"/>
      <c r="DO115" s="838"/>
      <c r="DP115" s="839"/>
      <c r="DQ115" s="840" t="s">
        <v>122</v>
      </c>
      <c r="DR115" s="838"/>
      <c r="DS115" s="838"/>
      <c r="DT115" s="838"/>
      <c r="DU115" s="839"/>
      <c r="DV115" s="885" t="s">
        <v>424</v>
      </c>
      <c r="DW115" s="886"/>
      <c r="DX115" s="886"/>
      <c r="DY115" s="886"/>
      <c r="DZ115" s="887"/>
    </row>
    <row r="116" spans="1:130" s="226" customFormat="1" ht="26.25" customHeight="1" x14ac:dyDescent="0.15">
      <c r="A116" s="981"/>
      <c r="B116" s="982"/>
      <c r="C116" s="941" t="s">
        <v>442</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442</v>
      </c>
      <c r="AB116" s="838"/>
      <c r="AC116" s="838"/>
      <c r="AD116" s="838"/>
      <c r="AE116" s="839"/>
      <c r="AF116" s="840">
        <v>45</v>
      </c>
      <c r="AG116" s="838"/>
      <c r="AH116" s="838"/>
      <c r="AI116" s="838"/>
      <c r="AJ116" s="839"/>
      <c r="AK116" s="840">
        <v>95</v>
      </c>
      <c r="AL116" s="838"/>
      <c r="AM116" s="838"/>
      <c r="AN116" s="838"/>
      <c r="AO116" s="839"/>
      <c r="AP116" s="885">
        <v>0</v>
      </c>
      <c r="AQ116" s="886"/>
      <c r="AR116" s="886"/>
      <c r="AS116" s="886"/>
      <c r="AT116" s="887"/>
      <c r="AU116" s="997"/>
      <c r="AV116" s="998"/>
      <c r="AW116" s="998"/>
      <c r="AX116" s="998"/>
      <c r="AY116" s="998"/>
      <c r="AZ116" s="924" t="s">
        <v>443</v>
      </c>
      <c r="BA116" s="925"/>
      <c r="BB116" s="925"/>
      <c r="BC116" s="925"/>
      <c r="BD116" s="925"/>
      <c r="BE116" s="925"/>
      <c r="BF116" s="925"/>
      <c r="BG116" s="925"/>
      <c r="BH116" s="925"/>
      <c r="BI116" s="925"/>
      <c r="BJ116" s="925"/>
      <c r="BK116" s="925"/>
      <c r="BL116" s="925"/>
      <c r="BM116" s="925"/>
      <c r="BN116" s="925"/>
      <c r="BO116" s="925"/>
      <c r="BP116" s="926"/>
      <c r="BQ116" s="874" t="s">
        <v>424</v>
      </c>
      <c r="BR116" s="875"/>
      <c r="BS116" s="875"/>
      <c r="BT116" s="875"/>
      <c r="BU116" s="875"/>
      <c r="BV116" s="875" t="s">
        <v>424</v>
      </c>
      <c r="BW116" s="875"/>
      <c r="BX116" s="875"/>
      <c r="BY116" s="875"/>
      <c r="BZ116" s="875"/>
      <c r="CA116" s="875" t="s">
        <v>424</v>
      </c>
      <c r="CB116" s="875"/>
      <c r="CC116" s="875"/>
      <c r="CD116" s="875"/>
      <c r="CE116" s="875"/>
      <c r="CF116" s="936" t="s">
        <v>122</v>
      </c>
      <c r="CG116" s="937"/>
      <c r="CH116" s="937"/>
      <c r="CI116" s="937"/>
      <c r="CJ116" s="937"/>
      <c r="CK116" s="992"/>
      <c r="CL116" s="879"/>
      <c r="CM116" s="882" t="s">
        <v>444</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428</v>
      </c>
      <c r="DH116" s="838"/>
      <c r="DI116" s="838"/>
      <c r="DJ116" s="838"/>
      <c r="DK116" s="839"/>
      <c r="DL116" s="840" t="s">
        <v>424</v>
      </c>
      <c r="DM116" s="838"/>
      <c r="DN116" s="838"/>
      <c r="DO116" s="838"/>
      <c r="DP116" s="839"/>
      <c r="DQ116" s="840" t="s">
        <v>428</v>
      </c>
      <c r="DR116" s="838"/>
      <c r="DS116" s="838"/>
      <c r="DT116" s="838"/>
      <c r="DU116" s="839"/>
      <c r="DV116" s="885" t="s">
        <v>424</v>
      </c>
      <c r="DW116" s="886"/>
      <c r="DX116" s="886"/>
      <c r="DY116" s="886"/>
      <c r="DZ116" s="887"/>
    </row>
    <row r="117" spans="1:130" s="226" customFormat="1" ht="26.25" customHeight="1" x14ac:dyDescent="0.15">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445</v>
      </c>
      <c r="Z117" s="964"/>
      <c r="AA117" s="969">
        <v>969716</v>
      </c>
      <c r="AB117" s="970"/>
      <c r="AC117" s="970"/>
      <c r="AD117" s="970"/>
      <c r="AE117" s="971"/>
      <c r="AF117" s="972">
        <v>978838</v>
      </c>
      <c r="AG117" s="970"/>
      <c r="AH117" s="970"/>
      <c r="AI117" s="970"/>
      <c r="AJ117" s="971"/>
      <c r="AK117" s="972">
        <v>991527</v>
      </c>
      <c r="AL117" s="970"/>
      <c r="AM117" s="970"/>
      <c r="AN117" s="970"/>
      <c r="AO117" s="971"/>
      <c r="AP117" s="973"/>
      <c r="AQ117" s="974"/>
      <c r="AR117" s="974"/>
      <c r="AS117" s="974"/>
      <c r="AT117" s="975"/>
      <c r="AU117" s="997"/>
      <c r="AV117" s="998"/>
      <c r="AW117" s="998"/>
      <c r="AX117" s="998"/>
      <c r="AY117" s="998"/>
      <c r="AZ117" s="924" t="s">
        <v>446</v>
      </c>
      <c r="BA117" s="925"/>
      <c r="BB117" s="925"/>
      <c r="BC117" s="925"/>
      <c r="BD117" s="925"/>
      <c r="BE117" s="925"/>
      <c r="BF117" s="925"/>
      <c r="BG117" s="925"/>
      <c r="BH117" s="925"/>
      <c r="BI117" s="925"/>
      <c r="BJ117" s="925"/>
      <c r="BK117" s="925"/>
      <c r="BL117" s="925"/>
      <c r="BM117" s="925"/>
      <c r="BN117" s="925"/>
      <c r="BO117" s="925"/>
      <c r="BP117" s="926"/>
      <c r="BQ117" s="874" t="s">
        <v>424</v>
      </c>
      <c r="BR117" s="875"/>
      <c r="BS117" s="875"/>
      <c r="BT117" s="875"/>
      <c r="BU117" s="875"/>
      <c r="BV117" s="875" t="s">
        <v>423</v>
      </c>
      <c r="BW117" s="875"/>
      <c r="BX117" s="875"/>
      <c r="BY117" s="875"/>
      <c r="BZ117" s="875"/>
      <c r="CA117" s="875" t="s">
        <v>122</v>
      </c>
      <c r="CB117" s="875"/>
      <c r="CC117" s="875"/>
      <c r="CD117" s="875"/>
      <c r="CE117" s="875"/>
      <c r="CF117" s="936" t="s">
        <v>424</v>
      </c>
      <c r="CG117" s="937"/>
      <c r="CH117" s="937"/>
      <c r="CI117" s="937"/>
      <c r="CJ117" s="937"/>
      <c r="CK117" s="992"/>
      <c r="CL117" s="879"/>
      <c r="CM117" s="882" t="s">
        <v>447</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122</v>
      </c>
      <c r="DH117" s="838"/>
      <c r="DI117" s="838"/>
      <c r="DJ117" s="838"/>
      <c r="DK117" s="839"/>
      <c r="DL117" s="840" t="s">
        <v>122</v>
      </c>
      <c r="DM117" s="838"/>
      <c r="DN117" s="838"/>
      <c r="DO117" s="838"/>
      <c r="DP117" s="839"/>
      <c r="DQ117" s="840" t="s">
        <v>424</v>
      </c>
      <c r="DR117" s="838"/>
      <c r="DS117" s="838"/>
      <c r="DT117" s="838"/>
      <c r="DU117" s="839"/>
      <c r="DV117" s="885" t="s">
        <v>122</v>
      </c>
      <c r="DW117" s="886"/>
      <c r="DX117" s="886"/>
      <c r="DY117" s="886"/>
      <c r="DZ117" s="887"/>
    </row>
    <row r="118" spans="1:130" s="226" customFormat="1" ht="26.25" customHeight="1" x14ac:dyDescent="0.15">
      <c r="A118" s="962" t="s">
        <v>418</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416</v>
      </c>
      <c r="AB118" s="963"/>
      <c r="AC118" s="963"/>
      <c r="AD118" s="963"/>
      <c r="AE118" s="964"/>
      <c r="AF118" s="965" t="s">
        <v>298</v>
      </c>
      <c r="AG118" s="963"/>
      <c r="AH118" s="963"/>
      <c r="AI118" s="963"/>
      <c r="AJ118" s="964"/>
      <c r="AK118" s="965" t="s">
        <v>297</v>
      </c>
      <c r="AL118" s="963"/>
      <c r="AM118" s="963"/>
      <c r="AN118" s="963"/>
      <c r="AO118" s="964"/>
      <c r="AP118" s="966" t="s">
        <v>417</v>
      </c>
      <c r="AQ118" s="967"/>
      <c r="AR118" s="967"/>
      <c r="AS118" s="967"/>
      <c r="AT118" s="968"/>
      <c r="AU118" s="997"/>
      <c r="AV118" s="998"/>
      <c r="AW118" s="998"/>
      <c r="AX118" s="998"/>
      <c r="AY118" s="998"/>
      <c r="AZ118" s="940" t="s">
        <v>448</v>
      </c>
      <c r="BA118" s="941"/>
      <c r="BB118" s="941"/>
      <c r="BC118" s="941"/>
      <c r="BD118" s="941"/>
      <c r="BE118" s="941"/>
      <c r="BF118" s="941"/>
      <c r="BG118" s="941"/>
      <c r="BH118" s="941"/>
      <c r="BI118" s="941"/>
      <c r="BJ118" s="941"/>
      <c r="BK118" s="941"/>
      <c r="BL118" s="941"/>
      <c r="BM118" s="941"/>
      <c r="BN118" s="941"/>
      <c r="BO118" s="941"/>
      <c r="BP118" s="942"/>
      <c r="BQ118" s="943" t="s">
        <v>424</v>
      </c>
      <c r="BR118" s="906"/>
      <c r="BS118" s="906"/>
      <c r="BT118" s="906"/>
      <c r="BU118" s="906"/>
      <c r="BV118" s="906" t="s">
        <v>122</v>
      </c>
      <c r="BW118" s="906"/>
      <c r="BX118" s="906"/>
      <c r="BY118" s="906"/>
      <c r="BZ118" s="906"/>
      <c r="CA118" s="906" t="s">
        <v>424</v>
      </c>
      <c r="CB118" s="906"/>
      <c r="CC118" s="906"/>
      <c r="CD118" s="906"/>
      <c r="CE118" s="906"/>
      <c r="CF118" s="936" t="s">
        <v>424</v>
      </c>
      <c r="CG118" s="937"/>
      <c r="CH118" s="937"/>
      <c r="CI118" s="937"/>
      <c r="CJ118" s="937"/>
      <c r="CK118" s="992"/>
      <c r="CL118" s="879"/>
      <c r="CM118" s="882" t="s">
        <v>449</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423</v>
      </c>
      <c r="DH118" s="838"/>
      <c r="DI118" s="838"/>
      <c r="DJ118" s="838"/>
      <c r="DK118" s="839"/>
      <c r="DL118" s="840" t="s">
        <v>424</v>
      </c>
      <c r="DM118" s="838"/>
      <c r="DN118" s="838"/>
      <c r="DO118" s="838"/>
      <c r="DP118" s="839"/>
      <c r="DQ118" s="840" t="s">
        <v>122</v>
      </c>
      <c r="DR118" s="838"/>
      <c r="DS118" s="838"/>
      <c r="DT118" s="838"/>
      <c r="DU118" s="839"/>
      <c r="DV118" s="885" t="s">
        <v>122</v>
      </c>
      <c r="DW118" s="886"/>
      <c r="DX118" s="886"/>
      <c r="DY118" s="886"/>
      <c r="DZ118" s="887"/>
    </row>
    <row r="119" spans="1:130" s="226" customFormat="1" ht="26.25" customHeight="1" x14ac:dyDescent="0.15">
      <c r="A119" s="876" t="s">
        <v>421</v>
      </c>
      <c r="B119" s="877"/>
      <c r="C119" s="952" t="s">
        <v>422</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423</v>
      </c>
      <c r="AB119" s="956"/>
      <c r="AC119" s="956"/>
      <c r="AD119" s="956"/>
      <c r="AE119" s="957"/>
      <c r="AF119" s="958" t="s">
        <v>122</v>
      </c>
      <c r="AG119" s="956"/>
      <c r="AH119" s="956"/>
      <c r="AI119" s="956"/>
      <c r="AJ119" s="957"/>
      <c r="AK119" s="958" t="s">
        <v>122</v>
      </c>
      <c r="AL119" s="956"/>
      <c r="AM119" s="956"/>
      <c r="AN119" s="956"/>
      <c r="AO119" s="957"/>
      <c r="AP119" s="959" t="s">
        <v>423</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450</v>
      </c>
      <c r="BP119" s="939"/>
      <c r="BQ119" s="943">
        <v>11946395</v>
      </c>
      <c r="BR119" s="906"/>
      <c r="BS119" s="906"/>
      <c r="BT119" s="906"/>
      <c r="BU119" s="906"/>
      <c r="BV119" s="906">
        <v>12311626</v>
      </c>
      <c r="BW119" s="906"/>
      <c r="BX119" s="906"/>
      <c r="BY119" s="906"/>
      <c r="BZ119" s="906"/>
      <c r="CA119" s="906">
        <v>12285130</v>
      </c>
      <c r="CB119" s="906"/>
      <c r="CC119" s="906"/>
      <c r="CD119" s="906"/>
      <c r="CE119" s="906"/>
      <c r="CF119" s="804"/>
      <c r="CG119" s="805"/>
      <c r="CH119" s="805"/>
      <c r="CI119" s="805"/>
      <c r="CJ119" s="895"/>
      <c r="CK119" s="993"/>
      <c r="CL119" s="881"/>
      <c r="CM119" s="899" t="s">
        <v>451</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3526</v>
      </c>
      <c r="DH119" s="821"/>
      <c r="DI119" s="821"/>
      <c r="DJ119" s="821"/>
      <c r="DK119" s="822"/>
      <c r="DL119" s="823">
        <v>2881</v>
      </c>
      <c r="DM119" s="821"/>
      <c r="DN119" s="821"/>
      <c r="DO119" s="821"/>
      <c r="DP119" s="822"/>
      <c r="DQ119" s="823">
        <v>2237</v>
      </c>
      <c r="DR119" s="821"/>
      <c r="DS119" s="821"/>
      <c r="DT119" s="821"/>
      <c r="DU119" s="822"/>
      <c r="DV119" s="909">
        <v>0.1</v>
      </c>
      <c r="DW119" s="910"/>
      <c r="DX119" s="910"/>
      <c r="DY119" s="910"/>
      <c r="DZ119" s="911"/>
    </row>
    <row r="120" spans="1:130" s="226" customFormat="1" ht="26.25" customHeight="1" x14ac:dyDescent="0.15">
      <c r="A120" s="878"/>
      <c r="B120" s="879"/>
      <c r="C120" s="882" t="s">
        <v>427</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424</v>
      </c>
      <c r="AB120" s="838"/>
      <c r="AC120" s="838"/>
      <c r="AD120" s="838"/>
      <c r="AE120" s="839"/>
      <c r="AF120" s="840" t="s">
        <v>428</v>
      </c>
      <c r="AG120" s="838"/>
      <c r="AH120" s="838"/>
      <c r="AI120" s="838"/>
      <c r="AJ120" s="839"/>
      <c r="AK120" s="840" t="s">
        <v>423</v>
      </c>
      <c r="AL120" s="838"/>
      <c r="AM120" s="838"/>
      <c r="AN120" s="838"/>
      <c r="AO120" s="839"/>
      <c r="AP120" s="885" t="s">
        <v>122</v>
      </c>
      <c r="AQ120" s="886"/>
      <c r="AR120" s="886"/>
      <c r="AS120" s="886"/>
      <c r="AT120" s="887"/>
      <c r="AU120" s="944" t="s">
        <v>452</v>
      </c>
      <c r="AV120" s="945"/>
      <c r="AW120" s="945"/>
      <c r="AX120" s="945"/>
      <c r="AY120" s="946"/>
      <c r="AZ120" s="921" t="s">
        <v>453</v>
      </c>
      <c r="BA120" s="866"/>
      <c r="BB120" s="866"/>
      <c r="BC120" s="866"/>
      <c r="BD120" s="866"/>
      <c r="BE120" s="866"/>
      <c r="BF120" s="866"/>
      <c r="BG120" s="866"/>
      <c r="BH120" s="866"/>
      <c r="BI120" s="866"/>
      <c r="BJ120" s="866"/>
      <c r="BK120" s="866"/>
      <c r="BL120" s="866"/>
      <c r="BM120" s="866"/>
      <c r="BN120" s="866"/>
      <c r="BO120" s="866"/>
      <c r="BP120" s="867"/>
      <c r="BQ120" s="922">
        <v>2636692</v>
      </c>
      <c r="BR120" s="903"/>
      <c r="BS120" s="903"/>
      <c r="BT120" s="903"/>
      <c r="BU120" s="903"/>
      <c r="BV120" s="903">
        <v>2635084</v>
      </c>
      <c r="BW120" s="903"/>
      <c r="BX120" s="903"/>
      <c r="BY120" s="903"/>
      <c r="BZ120" s="903"/>
      <c r="CA120" s="903">
        <v>2547325</v>
      </c>
      <c r="CB120" s="903"/>
      <c r="CC120" s="903"/>
      <c r="CD120" s="903"/>
      <c r="CE120" s="903"/>
      <c r="CF120" s="927">
        <v>83</v>
      </c>
      <c r="CG120" s="928"/>
      <c r="CH120" s="928"/>
      <c r="CI120" s="928"/>
      <c r="CJ120" s="928"/>
      <c r="CK120" s="929" t="s">
        <v>454</v>
      </c>
      <c r="CL120" s="913"/>
      <c r="CM120" s="913"/>
      <c r="CN120" s="913"/>
      <c r="CO120" s="914"/>
      <c r="CP120" s="933" t="s">
        <v>400</v>
      </c>
      <c r="CQ120" s="934"/>
      <c r="CR120" s="934"/>
      <c r="CS120" s="934"/>
      <c r="CT120" s="934"/>
      <c r="CU120" s="934"/>
      <c r="CV120" s="934"/>
      <c r="CW120" s="934"/>
      <c r="CX120" s="934"/>
      <c r="CY120" s="934"/>
      <c r="CZ120" s="934"/>
      <c r="DA120" s="934"/>
      <c r="DB120" s="934"/>
      <c r="DC120" s="934"/>
      <c r="DD120" s="934"/>
      <c r="DE120" s="934"/>
      <c r="DF120" s="935"/>
      <c r="DG120" s="922">
        <v>1997879</v>
      </c>
      <c r="DH120" s="903"/>
      <c r="DI120" s="903"/>
      <c r="DJ120" s="903"/>
      <c r="DK120" s="903"/>
      <c r="DL120" s="903">
        <v>2025740</v>
      </c>
      <c r="DM120" s="903"/>
      <c r="DN120" s="903"/>
      <c r="DO120" s="903"/>
      <c r="DP120" s="903"/>
      <c r="DQ120" s="903">
        <v>1926132</v>
      </c>
      <c r="DR120" s="903"/>
      <c r="DS120" s="903"/>
      <c r="DT120" s="903"/>
      <c r="DU120" s="903"/>
      <c r="DV120" s="904">
        <v>62.7</v>
      </c>
      <c r="DW120" s="904"/>
      <c r="DX120" s="904"/>
      <c r="DY120" s="904"/>
      <c r="DZ120" s="905"/>
    </row>
    <row r="121" spans="1:130" s="226" customFormat="1" ht="26.25" customHeight="1" x14ac:dyDescent="0.15">
      <c r="A121" s="878"/>
      <c r="B121" s="879"/>
      <c r="C121" s="924" t="s">
        <v>455</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424</v>
      </c>
      <c r="AB121" s="838"/>
      <c r="AC121" s="838"/>
      <c r="AD121" s="838"/>
      <c r="AE121" s="839"/>
      <c r="AF121" s="840" t="s">
        <v>428</v>
      </c>
      <c r="AG121" s="838"/>
      <c r="AH121" s="838"/>
      <c r="AI121" s="838"/>
      <c r="AJ121" s="839"/>
      <c r="AK121" s="840" t="s">
        <v>424</v>
      </c>
      <c r="AL121" s="838"/>
      <c r="AM121" s="838"/>
      <c r="AN121" s="838"/>
      <c r="AO121" s="839"/>
      <c r="AP121" s="885" t="s">
        <v>122</v>
      </c>
      <c r="AQ121" s="886"/>
      <c r="AR121" s="886"/>
      <c r="AS121" s="886"/>
      <c r="AT121" s="887"/>
      <c r="AU121" s="947"/>
      <c r="AV121" s="948"/>
      <c r="AW121" s="948"/>
      <c r="AX121" s="948"/>
      <c r="AY121" s="949"/>
      <c r="AZ121" s="873" t="s">
        <v>456</v>
      </c>
      <c r="BA121" s="808"/>
      <c r="BB121" s="808"/>
      <c r="BC121" s="808"/>
      <c r="BD121" s="808"/>
      <c r="BE121" s="808"/>
      <c r="BF121" s="808"/>
      <c r="BG121" s="808"/>
      <c r="BH121" s="808"/>
      <c r="BI121" s="808"/>
      <c r="BJ121" s="808"/>
      <c r="BK121" s="808"/>
      <c r="BL121" s="808"/>
      <c r="BM121" s="808"/>
      <c r="BN121" s="808"/>
      <c r="BO121" s="808"/>
      <c r="BP121" s="809"/>
      <c r="BQ121" s="874">
        <v>505385</v>
      </c>
      <c r="BR121" s="875"/>
      <c r="BS121" s="875"/>
      <c r="BT121" s="875"/>
      <c r="BU121" s="875"/>
      <c r="BV121" s="875">
        <v>506461</v>
      </c>
      <c r="BW121" s="875"/>
      <c r="BX121" s="875"/>
      <c r="BY121" s="875"/>
      <c r="BZ121" s="875"/>
      <c r="CA121" s="875">
        <v>439908</v>
      </c>
      <c r="CB121" s="875"/>
      <c r="CC121" s="875"/>
      <c r="CD121" s="875"/>
      <c r="CE121" s="875"/>
      <c r="CF121" s="936">
        <v>14.3</v>
      </c>
      <c r="CG121" s="937"/>
      <c r="CH121" s="937"/>
      <c r="CI121" s="937"/>
      <c r="CJ121" s="937"/>
      <c r="CK121" s="930"/>
      <c r="CL121" s="916"/>
      <c r="CM121" s="916"/>
      <c r="CN121" s="916"/>
      <c r="CO121" s="917"/>
      <c r="CP121" s="896" t="s">
        <v>457</v>
      </c>
      <c r="CQ121" s="897"/>
      <c r="CR121" s="897"/>
      <c r="CS121" s="897"/>
      <c r="CT121" s="897"/>
      <c r="CU121" s="897"/>
      <c r="CV121" s="897"/>
      <c r="CW121" s="897"/>
      <c r="CX121" s="897"/>
      <c r="CY121" s="897"/>
      <c r="CZ121" s="897"/>
      <c r="DA121" s="897"/>
      <c r="DB121" s="897"/>
      <c r="DC121" s="897"/>
      <c r="DD121" s="897"/>
      <c r="DE121" s="897"/>
      <c r="DF121" s="898"/>
      <c r="DG121" s="874" t="s">
        <v>423</v>
      </c>
      <c r="DH121" s="875"/>
      <c r="DI121" s="875"/>
      <c r="DJ121" s="875"/>
      <c r="DK121" s="875"/>
      <c r="DL121" s="875" t="s">
        <v>122</v>
      </c>
      <c r="DM121" s="875"/>
      <c r="DN121" s="875"/>
      <c r="DO121" s="875"/>
      <c r="DP121" s="875"/>
      <c r="DQ121" s="875">
        <v>873489</v>
      </c>
      <c r="DR121" s="875"/>
      <c r="DS121" s="875"/>
      <c r="DT121" s="875"/>
      <c r="DU121" s="875"/>
      <c r="DV121" s="852">
        <v>28.4</v>
      </c>
      <c r="DW121" s="852"/>
      <c r="DX121" s="852"/>
      <c r="DY121" s="852"/>
      <c r="DZ121" s="853"/>
    </row>
    <row r="122" spans="1:130" s="226" customFormat="1" ht="26.25" customHeight="1" x14ac:dyDescent="0.15">
      <c r="A122" s="878"/>
      <c r="B122" s="879"/>
      <c r="C122" s="882" t="s">
        <v>438</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423</v>
      </c>
      <c r="AB122" s="838"/>
      <c r="AC122" s="838"/>
      <c r="AD122" s="838"/>
      <c r="AE122" s="839"/>
      <c r="AF122" s="840" t="s">
        <v>423</v>
      </c>
      <c r="AG122" s="838"/>
      <c r="AH122" s="838"/>
      <c r="AI122" s="838"/>
      <c r="AJ122" s="839"/>
      <c r="AK122" s="840" t="s">
        <v>122</v>
      </c>
      <c r="AL122" s="838"/>
      <c r="AM122" s="838"/>
      <c r="AN122" s="838"/>
      <c r="AO122" s="839"/>
      <c r="AP122" s="885" t="s">
        <v>423</v>
      </c>
      <c r="AQ122" s="886"/>
      <c r="AR122" s="886"/>
      <c r="AS122" s="886"/>
      <c r="AT122" s="887"/>
      <c r="AU122" s="947"/>
      <c r="AV122" s="948"/>
      <c r="AW122" s="948"/>
      <c r="AX122" s="948"/>
      <c r="AY122" s="949"/>
      <c r="AZ122" s="940" t="s">
        <v>458</v>
      </c>
      <c r="BA122" s="941"/>
      <c r="BB122" s="941"/>
      <c r="BC122" s="941"/>
      <c r="BD122" s="941"/>
      <c r="BE122" s="941"/>
      <c r="BF122" s="941"/>
      <c r="BG122" s="941"/>
      <c r="BH122" s="941"/>
      <c r="BI122" s="941"/>
      <c r="BJ122" s="941"/>
      <c r="BK122" s="941"/>
      <c r="BL122" s="941"/>
      <c r="BM122" s="941"/>
      <c r="BN122" s="941"/>
      <c r="BO122" s="941"/>
      <c r="BP122" s="942"/>
      <c r="BQ122" s="943">
        <v>7950075</v>
      </c>
      <c r="BR122" s="906"/>
      <c r="BS122" s="906"/>
      <c r="BT122" s="906"/>
      <c r="BU122" s="906"/>
      <c r="BV122" s="906">
        <v>8086708</v>
      </c>
      <c r="BW122" s="906"/>
      <c r="BX122" s="906"/>
      <c r="BY122" s="906"/>
      <c r="BZ122" s="906"/>
      <c r="CA122" s="906">
        <v>8051601</v>
      </c>
      <c r="CB122" s="906"/>
      <c r="CC122" s="906"/>
      <c r="CD122" s="906"/>
      <c r="CE122" s="906"/>
      <c r="CF122" s="907">
        <v>262.2</v>
      </c>
      <c r="CG122" s="908"/>
      <c r="CH122" s="908"/>
      <c r="CI122" s="908"/>
      <c r="CJ122" s="908"/>
      <c r="CK122" s="930"/>
      <c r="CL122" s="916"/>
      <c r="CM122" s="916"/>
      <c r="CN122" s="916"/>
      <c r="CO122" s="917"/>
      <c r="CP122" s="896" t="s">
        <v>459</v>
      </c>
      <c r="CQ122" s="897"/>
      <c r="CR122" s="897"/>
      <c r="CS122" s="897"/>
      <c r="CT122" s="897"/>
      <c r="CU122" s="897"/>
      <c r="CV122" s="897"/>
      <c r="CW122" s="897"/>
      <c r="CX122" s="897"/>
      <c r="CY122" s="897"/>
      <c r="CZ122" s="897"/>
      <c r="DA122" s="897"/>
      <c r="DB122" s="897"/>
      <c r="DC122" s="897"/>
      <c r="DD122" s="897"/>
      <c r="DE122" s="897"/>
      <c r="DF122" s="898"/>
      <c r="DG122" s="874">
        <v>504743</v>
      </c>
      <c r="DH122" s="875"/>
      <c r="DI122" s="875"/>
      <c r="DJ122" s="875"/>
      <c r="DK122" s="875"/>
      <c r="DL122" s="875">
        <v>476368</v>
      </c>
      <c r="DM122" s="875"/>
      <c r="DN122" s="875"/>
      <c r="DO122" s="875"/>
      <c r="DP122" s="875"/>
      <c r="DQ122" s="875">
        <v>481820</v>
      </c>
      <c r="DR122" s="875"/>
      <c r="DS122" s="875"/>
      <c r="DT122" s="875"/>
      <c r="DU122" s="875"/>
      <c r="DV122" s="852">
        <v>15.7</v>
      </c>
      <c r="DW122" s="852"/>
      <c r="DX122" s="852"/>
      <c r="DY122" s="852"/>
      <c r="DZ122" s="853"/>
    </row>
    <row r="123" spans="1:130" s="226" customFormat="1" ht="26.25" customHeight="1" x14ac:dyDescent="0.15">
      <c r="A123" s="878"/>
      <c r="B123" s="879"/>
      <c r="C123" s="882" t="s">
        <v>444</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424</v>
      </c>
      <c r="AB123" s="838"/>
      <c r="AC123" s="838"/>
      <c r="AD123" s="838"/>
      <c r="AE123" s="839"/>
      <c r="AF123" s="840" t="s">
        <v>423</v>
      </c>
      <c r="AG123" s="838"/>
      <c r="AH123" s="838"/>
      <c r="AI123" s="838"/>
      <c r="AJ123" s="839"/>
      <c r="AK123" s="840" t="s">
        <v>424</v>
      </c>
      <c r="AL123" s="838"/>
      <c r="AM123" s="838"/>
      <c r="AN123" s="838"/>
      <c r="AO123" s="839"/>
      <c r="AP123" s="885" t="s">
        <v>428</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460</v>
      </c>
      <c r="BP123" s="939"/>
      <c r="BQ123" s="893">
        <v>11092152</v>
      </c>
      <c r="BR123" s="894"/>
      <c r="BS123" s="894"/>
      <c r="BT123" s="894"/>
      <c r="BU123" s="894"/>
      <c r="BV123" s="894">
        <v>11228253</v>
      </c>
      <c r="BW123" s="894"/>
      <c r="BX123" s="894"/>
      <c r="BY123" s="894"/>
      <c r="BZ123" s="894"/>
      <c r="CA123" s="894">
        <v>11038834</v>
      </c>
      <c r="CB123" s="894"/>
      <c r="CC123" s="894"/>
      <c r="CD123" s="894"/>
      <c r="CE123" s="894"/>
      <c r="CF123" s="804"/>
      <c r="CG123" s="805"/>
      <c r="CH123" s="805"/>
      <c r="CI123" s="805"/>
      <c r="CJ123" s="895"/>
      <c r="CK123" s="930"/>
      <c r="CL123" s="916"/>
      <c r="CM123" s="916"/>
      <c r="CN123" s="916"/>
      <c r="CO123" s="917"/>
      <c r="CP123" s="896" t="s">
        <v>394</v>
      </c>
      <c r="CQ123" s="897"/>
      <c r="CR123" s="897"/>
      <c r="CS123" s="897"/>
      <c r="CT123" s="897"/>
      <c r="CU123" s="897"/>
      <c r="CV123" s="897"/>
      <c r="CW123" s="897"/>
      <c r="CX123" s="897"/>
      <c r="CY123" s="897"/>
      <c r="CZ123" s="897"/>
      <c r="DA123" s="897"/>
      <c r="DB123" s="897"/>
      <c r="DC123" s="897"/>
      <c r="DD123" s="897"/>
      <c r="DE123" s="897"/>
      <c r="DF123" s="898"/>
      <c r="DG123" s="837" t="s">
        <v>122</v>
      </c>
      <c r="DH123" s="838"/>
      <c r="DI123" s="838"/>
      <c r="DJ123" s="838"/>
      <c r="DK123" s="839"/>
      <c r="DL123" s="840" t="s">
        <v>424</v>
      </c>
      <c r="DM123" s="838"/>
      <c r="DN123" s="838"/>
      <c r="DO123" s="838"/>
      <c r="DP123" s="839"/>
      <c r="DQ123" s="840" t="s">
        <v>424</v>
      </c>
      <c r="DR123" s="838"/>
      <c r="DS123" s="838"/>
      <c r="DT123" s="838"/>
      <c r="DU123" s="839"/>
      <c r="DV123" s="885" t="s">
        <v>423</v>
      </c>
      <c r="DW123" s="886"/>
      <c r="DX123" s="886"/>
      <c r="DY123" s="886"/>
      <c r="DZ123" s="887"/>
    </row>
    <row r="124" spans="1:130" s="226" customFormat="1" ht="26.25" customHeight="1" thickBot="1" x14ac:dyDescent="0.2">
      <c r="A124" s="878"/>
      <c r="B124" s="879"/>
      <c r="C124" s="882" t="s">
        <v>447</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424</v>
      </c>
      <c r="AB124" s="838"/>
      <c r="AC124" s="838"/>
      <c r="AD124" s="838"/>
      <c r="AE124" s="839"/>
      <c r="AF124" s="840" t="s">
        <v>122</v>
      </c>
      <c r="AG124" s="838"/>
      <c r="AH124" s="838"/>
      <c r="AI124" s="838"/>
      <c r="AJ124" s="839"/>
      <c r="AK124" s="840" t="s">
        <v>122</v>
      </c>
      <c r="AL124" s="838"/>
      <c r="AM124" s="838"/>
      <c r="AN124" s="838"/>
      <c r="AO124" s="839"/>
      <c r="AP124" s="885" t="s">
        <v>423</v>
      </c>
      <c r="AQ124" s="886"/>
      <c r="AR124" s="886"/>
      <c r="AS124" s="886"/>
      <c r="AT124" s="887"/>
      <c r="AU124" s="888" t="s">
        <v>461</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26.9</v>
      </c>
      <c r="BR124" s="892"/>
      <c r="BS124" s="892"/>
      <c r="BT124" s="892"/>
      <c r="BU124" s="892"/>
      <c r="BV124" s="892">
        <v>35.299999999999997</v>
      </c>
      <c r="BW124" s="892"/>
      <c r="BX124" s="892"/>
      <c r="BY124" s="892"/>
      <c r="BZ124" s="892"/>
      <c r="CA124" s="892">
        <v>40.5</v>
      </c>
      <c r="CB124" s="892"/>
      <c r="CC124" s="892"/>
      <c r="CD124" s="892"/>
      <c r="CE124" s="892"/>
      <c r="CF124" s="782"/>
      <c r="CG124" s="783"/>
      <c r="CH124" s="783"/>
      <c r="CI124" s="783"/>
      <c r="CJ124" s="923"/>
      <c r="CK124" s="931"/>
      <c r="CL124" s="931"/>
      <c r="CM124" s="931"/>
      <c r="CN124" s="931"/>
      <c r="CO124" s="932"/>
      <c r="CP124" s="896" t="s">
        <v>462</v>
      </c>
      <c r="CQ124" s="897"/>
      <c r="CR124" s="897"/>
      <c r="CS124" s="897"/>
      <c r="CT124" s="897"/>
      <c r="CU124" s="897"/>
      <c r="CV124" s="897"/>
      <c r="CW124" s="897"/>
      <c r="CX124" s="897"/>
      <c r="CY124" s="897"/>
      <c r="CZ124" s="897"/>
      <c r="DA124" s="897"/>
      <c r="DB124" s="897"/>
      <c r="DC124" s="897"/>
      <c r="DD124" s="897"/>
      <c r="DE124" s="897"/>
      <c r="DF124" s="898"/>
      <c r="DG124" s="820">
        <v>990632</v>
      </c>
      <c r="DH124" s="821"/>
      <c r="DI124" s="821"/>
      <c r="DJ124" s="821"/>
      <c r="DK124" s="822"/>
      <c r="DL124" s="823">
        <v>935814</v>
      </c>
      <c r="DM124" s="821"/>
      <c r="DN124" s="821"/>
      <c r="DO124" s="821"/>
      <c r="DP124" s="822"/>
      <c r="DQ124" s="823" t="s">
        <v>122</v>
      </c>
      <c r="DR124" s="821"/>
      <c r="DS124" s="821"/>
      <c r="DT124" s="821"/>
      <c r="DU124" s="822"/>
      <c r="DV124" s="909" t="s">
        <v>122</v>
      </c>
      <c r="DW124" s="910"/>
      <c r="DX124" s="910"/>
      <c r="DY124" s="910"/>
      <c r="DZ124" s="911"/>
    </row>
    <row r="125" spans="1:130" s="226" customFormat="1" ht="26.25" customHeight="1" x14ac:dyDescent="0.15">
      <c r="A125" s="878"/>
      <c r="B125" s="879"/>
      <c r="C125" s="882" t="s">
        <v>449</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122</v>
      </c>
      <c r="AB125" s="838"/>
      <c r="AC125" s="838"/>
      <c r="AD125" s="838"/>
      <c r="AE125" s="839"/>
      <c r="AF125" s="840" t="s">
        <v>122</v>
      </c>
      <c r="AG125" s="838"/>
      <c r="AH125" s="838"/>
      <c r="AI125" s="838"/>
      <c r="AJ125" s="839"/>
      <c r="AK125" s="840" t="s">
        <v>122</v>
      </c>
      <c r="AL125" s="838"/>
      <c r="AM125" s="838"/>
      <c r="AN125" s="838"/>
      <c r="AO125" s="839"/>
      <c r="AP125" s="885" t="s">
        <v>122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463</v>
      </c>
      <c r="CL125" s="913"/>
      <c r="CM125" s="913"/>
      <c r="CN125" s="913"/>
      <c r="CO125" s="914"/>
      <c r="CP125" s="921" t="s">
        <v>464</v>
      </c>
      <c r="CQ125" s="866"/>
      <c r="CR125" s="866"/>
      <c r="CS125" s="866"/>
      <c r="CT125" s="866"/>
      <c r="CU125" s="866"/>
      <c r="CV125" s="866"/>
      <c r="CW125" s="866"/>
      <c r="CX125" s="866"/>
      <c r="CY125" s="866"/>
      <c r="CZ125" s="866"/>
      <c r="DA125" s="866"/>
      <c r="DB125" s="866"/>
      <c r="DC125" s="866"/>
      <c r="DD125" s="866"/>
      <c r="DE125" s="866"/>
      <c r="DF125" s="867"/>
      <c r="DG125" s="922" t="s">
        <v>122</v>
      </c>
      <c r="DH125" s="903"/>
      <c r="DI125" s="903"/>
      <c r="DJ125" s="903"/>
      <c r="DK125" s="903"/>
      <c r="DL125" s="903" t="s">
        <v>122</v>
      </c>
      <c r="DM125" s="903"/>
      <c r="DN125" s="903"/>
      <c r="DO125" s="903"/>
      <c r="DP125" s="903"/>
      <c r="DQ125" s="903" t="s">
        <v>122</v>
      </c>
      <c r="DR125" s="903"/>
      <c r="DS125" s="903"/>
      <c r="DT125" s="903"/>
      <c r="DU125" s="903"/>
      <c r="DV125" s="904" t="s">
        <v>423</v>
      </c>
      <c r="DW125" s="904"/>
      <c r="DX125" s="904"/>
      <c r="DY125" s="904"/>
      <c r="DZ125" s="905"/>
    </row>
    <row r="126" spans="1:130" s="226" customFormat="1" ht="26.25" customHeight="1" thickBot="1" x14ac:dyDescent="0.2">
      <c r="A126" s="878"/>
      <c r="B126" s="879"/>
      <c r="C126" s="882" t="s">
        <v>451</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423</v>
      </c>
      <c r="AB126" s="838"/>
      <c r="AC126" s="838"/>
      <c r="AD126" s="838"/>
      <c r="AE126" s="839"/>
      <c r="AF126" s="840" t="s">
        <v>122</v>
      </c>
      <c r="AG126" s="838"/>
      <c r="AH126" s="838"/>
      <c r="AI126" s="838"/>
      <c r="AJ126" s="839"/>
      <c r="AK126" s="840" t="s">
        <v>122</v>
      </c>
      <c r="AL126" s="838"/>
      <c r="AM126" s="838"/>
      <c r="AN126" s="838"/>
      <c r="AO126" s="839"/>
      <c r="AP126" s="885" t="s">
        <v>122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465</v>
      </c>
      <c r="CQ126" s="808"/>
      <c r="CR126" s="808"/>
      <c r="CS126" s="808"/>
      <c r="CT126" s="808"/>
      <c r="CU126" s="808"/>
      <c r="CV126" s="808"/>
      <c r="CW126" s="808"/>
      <c r="CX126" s="808"/>
      <c r="CY126" s="808"/>
      <c r="CZ126" s="808"/>
      <c r="DA126" s="808"/>
      <c r="DB126" s="808"/>
      <c r="DC126" s="808"/>
      <c r="DD126" s="808"/>
      <c r="DE126" s="808"/>
      <c r="DF126" s="809"/>
      <c r="DG126" s="874" t="s">
        <v>423</v>
      </c>
      <c r="DH126" s="875"/>
      <c r="DI126" s="875"/>
      <c r="DJ126" s="875"/>
      <c r="DK126" s="875"/>
      <c r="DL126" s="875" t="s">
        <v>122</v>
      </c>
      <c r="DM126" s="875"/>
      <c r="DN126" s="875"/>
      <c r="DO126" s="875"/>
      <c r="DP126" s="875"/>
      <c r="DQ126" s="875" t="s">
        <v>122</v>
      </c>
      <c r="DR126" s="875"/>
      <c r="DS126" s="875"/>
      <c r="DT126" s="875"/>
      <c r="DU126" s="875"/>
      <c r="DV126" s="852" t="s">
        <v>122</v>
      </c>
      <c r="DW126" s="852"/>
      <c r="DX126" s="852"/>
      <c r="DY126" s="852"/>
      <c r="DZ126" s="853"/>
    </row>
    <row r="127" spans="1:130" s="226" customFormat="1" ht="26.25" customHeight="1" x14ac:dyDescent="0.15">
      <c r="A127" s="880"/>
      <c r="B127" s="881"/>
      <c r="C127" s="899" t="s">
        <v>466</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616</v>
      </c>
      <c r="AB127" s="838"/>
      <c r="AC127" s="838"/>
      <c r="AD127" s="838"/>
      <c r="AE127" s="839"/>
      <c r="AF127" s="840">
        <v>621</v>
      </c>
      <c r="AG127" s="838"/>
      <c r="AH127" s="838"/>
      <c r="AI127" s="838"/>
      <c r="AJ127" s="839"/>
      <c r="AK127" s="840">
        <v>624</v>
      </c>
      <c r="AL127" s="838"/>
      <c r="AM127" s="838"/>
      <c r="AN127" s="838"/>
      <c r="AO127" s="839"/>
      <c r="AP127" s="885">
        <v>0</v>
      </c>
      <c r="AQ127" s="886"/>
      <c r="AR127" s="886"/>
      <c r="AS127" s="886"/>
      <c r="AT127" s="887"/>
      <c r="AU127" s="262"/>
      <c r="AV127" s="262"/>
      <c r="AW127" s="262"/>
      <c r="AX127" s="902" t="s">
        <v>467</v>
      </c>
      <c r="AY127" s="870"/>
      <c r="AZ127" s="870"/>
      <c r="BA127" s="870"/>
      <c r="BB127" s="870"/>
      <c r="BC127" s="870"/>
      <c r="BD127" s="870"/>
      <c r="BE127" s="871"/>
      <c r="BF127" s="869" t="s">
        <v>468</v>
      </c>
      <c r="BG127" s="870"/>
      <c r="BH127" s="870"/>
      <c r="BI127" s="870"/>
      <c r="BJ127" s="870"/>
      <c r="BK127" s="870"/>
      <c r="BL127" s="871"/>
      <c r="BM127" s="869" t="s">
        <v>469</v>
      </c>
      <c r="BN127" s="870"/>
      <c r="BO127" s="870"/>
      <c r="BP127" s="870"/>
      <c r="BQ127" s="870"/>
      <c r="BR127" s="870"/>
      <c r="BS127" s="871"/>
      <c r="BT127" s="869" t="s">
        <v>470</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471</v>
      </c>
      <c r="CQ127" s="808"/>
      <c r="CR127" s="808"/>
      <c r="CS127" s="808"/>
      <c r="CT127" s="808"/>
      <c r="CU127" s="808"/>
      <c r="CV127" s="808"/>
      <c r="CW127" s="808"/>
      <c r="CX127" s="808"/>
      <c r="CY127" s="808"/>
      <c r="CZ127" s="808"/>
      <c r="DA127" s="808"/>
      <c r="DB127" s="808"/>
      <c r="DC127" s="808"/>
      <c r="DD127" s="808"/>
      <c r="DE127" s="808"/>
      <c r="DF127" s="809"/>
      <c r="DG127" s="874" t="s">
        <v>122</v>
      </c>
      <c r="DH127" s="875"/>
      <c r="DI127" s="875"/>
      <c r="DJ127" s="875"/>
      <c r="DK127" s="875"/>
      <c r="DL127" s="875" t="s">
        <v>423</v>
      </c>
      <c r="DM127" s="875"/>
      <c r="DN127" s="875"/>
      <c r="DO127" s="875"/>
      <c r="DP127" s="875"/>
      <c r="DQ127" s="875" t="s">
        <v>122</v>
      </c>
      <c r="DR127" s="875"/>
      <c r="DS127" s="875"/>
      <c r="DT127" s="875"/>
      <c r="DU127" s="875"/>
      <c r="DV127" s="852" t="s">
        <v>122</v>
      </c>
      <c r="DW127" s="852"/>
      <c r="DX127" s="852"/>
      <c r="DY127" s="852"/>
      <c r="DZ127" s="853"/>
    </row>
    <row r="128" spans="1:130" s="226" customFormat="1" ht="26.25" customHeight="1" thickBot="1" x14ac:dyDescent="0.2">
      <c r="A128" s="854" t="s">
        <v>472</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473</v>
      </c>
      <c r="X128" s="856"/>
      <c r="Y128" s="856"/>
      <c r="Z128" s="857"/>
      <c r="AA128" s="858">
        <v>64921</v>
      </c>
      <c r="AB128" s="859"/>
      <c r="AC128" s="859"/>
      <c r="AD128" s="859"/>
      <c r="AE128" s="860"/>
      <c r="AF128" s="861">
        <v>62752</v>
      </c>
      <c r="AG128" s="859"/>
      <c r="AH128" s="859"/>
      <c r="AI128" s="859"/>
      <c r="AJ128" s="860"/>
      <c r="AK128" s="861">
        <v>112412</v>
      </c>
      <c r="AL128" s="859"/>
      <c r="AM128" s="859"/>
      <c r="AN128" s="859"/>
      <c r="AO128" s="860"/>
      <c r="AP128" s="862"/>
      <c r="AQ128" s="863"/>
      <c r="AR128" s="863"/>
      <c r="AS128" s="863"/>
      <c r="AT128" s="864"/>
      <c r="AU128" s="262"/>
      <c r="AV128" s="262"/>
      <c r="AW128" s="262"/>
      <c r="AX128" s="865" t="s">
        <v>474</v>
      </c>
      <c r="AY128" s="866"/>
      <c r="AZ128" s="866"/>
      <c r="BA128" s="866"/>
      <c r="BB128" s="866"/>
      <c r="BC128" s="866"/>
      <c r="BD128" s="866"/>
      <c r="BE128" s="867"/>
      <c r="BF128" s="844" t="s">
        <v>122</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475</v>
      </c>
      <c r="CQ128" s="786"/>
      <c r="CR128" s="786"/>
      <c r="CS128" s="786"/>
      <c r="CT128" s="786"/>
      <c r="CU128" s="786"/>
      <c r="CV128" s="786"/>
      <c r="CW128" s="786"/>
      <c r="CX128" s="786"/>
      <c r="CY128" s="786"/>
      <c r="CZ128" s="786"/>
      <c r="DA128" s="786"/>
      <c r="DB128" s="786"/>
      <c r="DC128" s="786"/>
      <c r="DD128" s="786"/>
      <c r="DE128" s="786"/>
      <c r="DF128" s="787"/>
      <c r="DG128" s="848" t="s">
        <v>122</v>
      </c>
      <c r="DH128" s="849"/>
      <c r="DI128" s="849"/>
      <c r="DJ128" s="849"/>
      <c r="DK128" s="849"/>
      <c r="DL128" s="849" t="s">
        <v>122</v>
      </c>
      <c r="DM128" s="849"/>
      <c r="DN128" s="849"/>
      <c r="DO128" s="849"/>
      <c r="DP128" s="849"/>
      <c r="DQ128" s="849" t="s">
        <v>122</v>
      </c>
      <c r="DR128" s="849"/>
      <c r="DS128" s="849"/>
      <c r="DT128" s="849"/>
      <c r="DU128" s="849"/>
      <c r="DV128" s="850" t="s">
        <v>122</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476</v>
      </c>
      <c r="X129" s="835"/>
      <c r="Y129" s="835"/>
      <c r="Z129" s="836"/>
      <c r="AA129" s="837">
        <v>3914192</v>
      </c>
      <c r="AB129" s="838"/>
      <c r="AC129" s="838"/>
      <c r="AD129" s="838"/>
      <c r="AE129" s="839"/>
      <c r="AF129" s="840">
        <v>3807158</v>
      </c>
      <c r="AG129" s="838"/>
      <c r="AH129" s="838"/>
      <c r="AI129" s="838"/>
      <c r="AJ129" s="839"/>
      <c r="AK129" s="840">
        <v>3794125</v>
      </c>
      <c r="AL129" s="838"/>
      <c r="AM129" s="838"/>
      <c r="AN129" s="838"/>
      <c r="AO129" s="839"/>
      <c r="AP129" s="841"/>
      <c r="AQ129" s="842"/>
      <c r="AR129" s="842"/>
      <c r="AS129" s="842"/>
      <c r="AT129" s="843"/>
      <c r="AU129" s="264"/>
      <c r="AV129" s="264"/>
      <c r="AW129" s="264"/>
      <c r="AX129" s="807" t="s">
        <v>477</v>
      </c>
      <c r="AY129" s="808"/>
      <c r="AZ129" s="808"/>
      <c r="BA129" s="808"/>
      <c r="BB129" s="808"/>
      <c r="BC129" s="808"/>
      <c r="BD129" s="808"/>
      <c r="BE129" s="809"/>
      <c r="BF129" s="827" t="s">
        <v>122</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478</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479</v>
      </c>
      <c r="X130" s="835"/>
      <c r="Y130" s="835"/>
      <c r="Z130" s="836"/>
      <c r="AA130" s="837">
        <v>744214</v>
      </c>
      <c r="AB130" s="838"/>
      <c r="AC130" s="838"/>
      <c r="AD130" s="838"/>
      <c r="AE130" s="839"/>
      <c r="AF130" s="840">
        <v>738124</v>
      </c>
      <c r="AG130" s="838"/>
      <c r="AH130" s="838"/>
      <c r="AI130" s="838"/>
      <c r="AJ130" s="839"/>
      <c r="AK130" s="840">
        <v>723597</v>
      </c>
      <c r="AL130" s="838"/>
      <c r="AM130" s="838"/>
      <c r="AN130" s="838"/>
      <c r="AO130" s="839"/>
      <c r="AP130" s="841"/>
      <c r="AQ130" s="842"/>
      <c r="AR130" s="842"/>
      <c r="AS130" s="842"/>
      <c r="AT130" s="843"/>
      <c r="AU130" s="264"/>
      <c r="AV130" s="264"/>
      <c r="AW130" s="264"/>
      <c r="AX130" s="807" t="s">
        <v>480</v>
      </c>
      <c r="AY130" s="808"/>
      <c r="AZ130" s="808"/>
      <c r="BA130" s="808"/>
      <c r="BB130" s="808"/>
      <c r="BC130" s="808"/>
      <c r="BD130" s="808"/>
      <c r="BE130" s="809"/>
      <c r="BF130" s="810">
        <v>5.3</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481</v>
      </c>
      <c r="X131" s="818"/>
      <c r="Y131" s="818"/>
      <c r="Z131" s="819"/>
      <c r="AA131" s="820">
        <v>3169978</v>
      </c>
      <c r="AB131" s="821"/>
      <c r="AC131" s="821"/>
      <c r="AD131" s="821"/>
      <c r="AE131" s="822"/>
      <c r="AF131" s="823">
        <v>3069034</v>
      </c>
      <c r="AG131" s="821"/>
      <c r="AH131" s="821"/>
      <c r="AI131" s="821"/>
      <c r="AJ131" s="822"/>
      <c r="AK131" s="823">
        <v>3070528</v>
      </c>
      <c r="AL131" s="821"/>
      <c r="AM131" s="821"/>
      <c r="AN131" s="821"/>
      <c r="AO131" s="822"/>
      <c r="AP131" s="824"/>
      <c r="AQ131" s="825"/>
      <c r="AR131" s="825"/>
      <c r="AS131" s="825"/>
      <c r="AT131" s="826"/>
      <c r="AU131" s="264"/>
      <c r="AV131" s="264"/>
      <c r="AW131" s="264"/>
      <c r="AX131" s="785" t="s">
        <v>482</v>
      </c>
      <c r="AY131" s="786"/>
      <c r="AZ131" s="786"/>
      <c r="BA131" s="786"/>
      <c r="BB131" s="786"/>
      <c r="BC131" s="786"/>
      <c r="BD131" s="786"/>
      <c r="BE131" s="787"/>
      <c r="BF131" s="788">
        <v>40.5</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483</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484</v>
      </c>
      <c r="W132" s="798"/>
      <c r="X132" s="798"/>
      <c r="Y132" s="798"/>
      <c r="Z132" s="799"/>
      <c r="AA132" s="800">
        <v>5.0656818440000002</v>
      </c>
      <c r="AB132" s="801"/>
      <c r="AC132" s="801"/>
      <c r="AD132" s="801"/>
      <c r="AE132" s="802"/>
      <c r="AF132" s="803">
        <v>5.7986379399999999</v>
      </c>
      <c r="AG132" s="801"/>
      <c r="AH132" s="801"/>
      <c r="AI132" s="801"/>
      <c r="AJ132" s="802"/>
      <c r="AK132" s="803">
        <v>5.0648618089999999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485</v>
      </c>
      <c r="W133" s="777"/>
      <c r="X133" s="777"/>
      <c r="Y133" s="777"/>
      <c r="Z133" s="778"/>
      <c r="AA133" s="779">
        <v>6.1</v>
      </c>
      <c r="AB133" s="780"/>
      <c r="AC133" s="780"/>
      <c r="AD133" s="780"/>
      <c r="AE133" s="781"/>
      <c r="AF133" s="779">
        <v>5.5</v>
      </c>
      <c r="AG133" s="780"/>
      <c r="AH133" s="780"/>
      <c r="AI133" s="780"/>
      <c r="AJ133" s="781"/>
      <c r="AK133" s="779">
        <v>5.3</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UlyvXLDMM68AClQwhezVigDKq4+miC32ab8tZJOQjwxg0WFEFQ8uB9Vj2ki2Uue+0L8DYkA+rLABS4m03VJgrA==" saltValue="eQbuymWsApBWZorQ43SRY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70" zoomScaleNormal="85" zoomScaleSheetLayoutView="100" workbookViewId="0">
      <selection activeCell="AJ74" sqref="AJ74"/>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I0f6Hbp2ELQIs4SEewUKceRucG+84bX5OwpkBPOORu5qRJUaen34JZQl/9nz7KS3pn0woYNuEK2v3taiCDZg==" saltValue="MgFaxhyOVBjkAgFqBZI4D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R43"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DfwcNLhidu/X3rHPguaM3x6MAoET1odAkDSXQg4Xuj9WPvyEPne9rXTELNli9Qrsaggpy2x9Dkz6eTxJTVy+9A==" saltValue="ZsLOmyP4NA/UIarDCVjNS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3"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489</v>
      </c>
      <c r="AP7" s="283"/>
      <c r="AQ7" s="284" t="s">
        <v>490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491</v>
      </c>
      <c r="AQ8" s="290" t="s">
        <v>492</v>
      </c>
      <c r="AR8" s="291" t="s">
        <v>493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494</v>
      </c>
      <c r="AL9" s="1207"/>
      <c r="AM9" s="1207"/>
      <c r="AN9" s="1208"/>
      <c r="AO9" s="292">
        <v>993899</v>
      </c>
      <c r="AP9" s="292">
        <v>156643</v>
      </c>
      <c r="AQ9" s="293">
        <v>107310</v>
      </c>
      <c r="AR9" s="294">
        <v>46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495</v>
      </c>
      <c r="AL10" s="1207"/>
      <c r="AM10" s="1207"/>
      <c r="AN10" s="1208"/>
      <c r="AO10" s="295">
        <v>35820</v>
      </c>
      <c r="AP10" s="295">
        <v>5645</v>
      </c>
      <c r="AQ10" s="296">
        <v>12629</v>
      </c>
      <c r="AR10" s="297">
        <v>-55.3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496</v>
      </c>
      <c r="AL11" s="1207"/>
      <c r="AM11" s="1207"/>
      <c r="AN11" s="1208"/>
      <c r="AO11" s="295">
        <v>175458</v>
      </c>
      <c r="AP11" s="295">
        <v>27653</v>
      </c>
      <c r="AQ11" s="296">
        <v>13528</v>
      </c>
      <c r="AR11" s="297">
        <v>104.4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497</v>
      </c>
      <c r="AL12" s="1207"/>
      <c r="AM12" s="1207"/>
      <c r="AN12" s="1208"/>
      <c r="AO12" s="295" t="s">
        <v>498</v>
      </c>
      <c r="AP12" s="295" t="s">
        <v>498</v>
      </c>
      <c r="AQ12" s="296">
        <v>1569</v>
      </c>
      <c r="AR12" s="297" t="s">
        <v>498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499</v>
      </c>
      <c r="AL13" s="1207"/>
      <c r="AM13" s="1207"/>
      <c r="AN13" s="1208"/>
      <c r="AO13" s="295" t="s">
        <v>498</v>
      </c>
      <c r="AP13" s="295" t="s">
        <v>498</v>
      </c>
      <c r="AQ13" s="296" t="s">
        <v>498</v>
      </c>
      <c r="AR13" s="297" t="s">
        <v>498</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500</v>
      </c>
      <c r="AL14" s="1207"/>
      <c r="AM14" s="1207"/>
      <c r="AN14" s="1208"/>
      <c r="AO14" s="295">
        <v>16895</v>
      </c>
      <c r="AP14" s="295">
        <v>2663</v>
      </c>
      <c r="AQ14" s="296">
        <v>5788</v>
      </c>
      <c r="AR14" s="297">
        <v>-54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501</v>
      </c>
      <c r="AL15" s="1207"/>
      <c r="AM15" s="1207"/>
      <c r="AN15" s="1208"/>
      <c r="AO15" s="295">
        <v>20682</v>
      </c>
      <c r="AP15" s="295">
        <v>3260</v>
      </c>
      <c r="AQ15" s="296">
        <v>2674</v>
      </c>
      <c r="AR15" s="297">
        <v>21.9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502</v>
      </c>
      <c r="AL16" s="1210"/>
      <c r="AM16" s="1210"/>
      <c r="AN16" s="1211"/>
      <c r="AO16" s="295">
        <v>-71114</v>
      </c>
      <c r="AP16" s="295">
        <v>-11208</v>
      </c>
      <c r="AQ16" s="296">
        <v>-10217</v>
      </c>
      <c r="AR16" s="297">
        <v>9.6999999999999993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180</v>
      </c>
      <c r="AL17" s="1210"/>
      <c r="AM17" s="1210"/>
      <c r="AN17" s="1211"/>
      <c r="AO17" s="295">
        <v>1171640</v>
      </c>
      <c r="AP17" s="295">
        <v>184656</v>
      </c>
      <c r="AQ17" s="296">
        <v>133280</v>
      </c>
      <c r="AR17" s="297">
        <v>38.5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504</v>
      </c>
      <c r="AP20" s="303" t="s">
        <v>505</v>
      </c>
      <c r="AQ20" s="304" t="s">
        <v>506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507</v>
      </c>
      <c r="AL21" s="1204"/>
      <c r="AM21" s="1204"/>
      <c r="AN21" s="1205"/>
      <c r="AO21" s="307">
        <v>13.87</v>
      </c>
      <c r="AP21" s="308">
        <v>12.41</v>
      </c>
      <c r="AQ21" s="309">
        <v>1.46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508</v>
      </c>
      <c r="AL22" s="1204"/>
      <c r="AM22" s="1204"/>
      <c r="AN22" s="1205"/>
      <c r="AO22" s="312">
        <v>99.9</v>
      </c>
      <c r="AP22" s="313">
        <v>96.1</v>
      </c>
      <c r="AQ22" s="314">
        <v>3.8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510</v>
      </c>
      <c r="AO27" s="273"/>
      <c r="AP27" s="273"/>
      <c r="AQ27" s="273"/>
      <c r="AR27" s="273"/>
      <c r="AS27" s="273"/>
      <c r="AT27" s="273"/>
    </row>
    <row r="28" spans="1:46" ht="17.25" x14ac:dyDescent="0.15">
      <c r="A28" s="274" t="s">
        <v>511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489</v>
      </c>
      <c r="AP30" s="283"/>
      <c r="AQ30" s="284" t="s">
        <v>490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491</v>
      </c>
      <c r="AQ31" s="290" t="s">
        <v>492</v>
      </c>
      <c r="AR31" s="291" t="s">
        <v>493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513</v>
      </c>
      <c r="AL32" s="1195"/>
      <c r="AM32" s="1195"/>
      <c r="AN32" s="1196"/>
      <c r="AO32" s="322">
        <v>690499</v>
      </c>
      <c r="AP32" s="322">
        <v>108826</v>
      </c>
      <c r="AQ32" s="323">
        <v>65207</v>
      </c>
      <c r="AR32" s="324">
        <v>66.900000000000006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514</v>
      </c>
      <c r="AL33" s="1195"/>
      <c r="AM33" s="1195"/>
      <c r="AN33" s="1196"/>
      <c r="AO33" s="322" t="s">
        <v>498</v>
      </c>
      <c r="AP33" s="322" t="s">
        <v>498</v>
      </c>
      <c r="AQ33" s="323" t="s">
        <v>498</v>
      </c>
      <c r="AR33" s="324" t="s">
        <v>498</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515</v>
      </c>
      <c r="AL34" s="1195"/>
      <c r="AM34" s="1195"/>
      <c r="AN34" s="1196"/>
      <c r="AO34" s="322" t="s">
        <v>498</v>
      </c>
      <c r="AP34" s="322" t="s">
        <v>498</v>
      </c>
      <c r="AQ34" s="323" t="s">
        <v>498</v>
      </c>
      <c r="AR34" s="324" t="s">
        <v>498</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516</v>
      </c>
      <c r="AL35" s="1195"/>
      <c r="AM35" s="1195"/>
      <c r="AN35" s="1196"/>
      <c r="AO35" s="322">
        <v>240691</v>
      </c>
      <c r="AP35" s="322">
        <v>37934</v>
      </c>
      <c r="AQ35" s="323">
        <v>23731</v>
      </c>
      <c r="AR35" s="324">
        <v>59.8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517</v>
      </c>
      <c r="AL36" s="1195"/>
      <c r="AM36" s="1195"/>
      <c r="AN36" s="1196"/>
      <c r="AO36" s="322">
        <v>59618</v>
      </c>
      <c r="AP36" s="322">
        <v>9396</v>
      </c>
      <c r="AQ36" s="323">
        <v>4111</v>
      </c>
      <c r="AR36" s="324">
        <v>128.6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518</v>
      </c>
      <c r="AL37" s="1195"/>
      <c r="AM37" s="1195"/>
      <c r="AN37" s="1196"/>
      <c r="AO37" s="322">
        <v>624</v>
      </c>
      <c r="AP37" s="322">
        <v>98</v>
      </c>
      <c r="AQ37" s="323">
        <v>745</v>
      </c>
      <c r="AR37" s="324">
        <v>-86.8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519</v>
      </c>
      <c r="AL38" s="1198"/>
      <c r="AM38" s="1198"/>
      <c r="AN38" s="1199"/>
      <c r="AO38" s="325">
        <v>95</v>
      </c>
      <c r="AP38" s="325">
        <v>15</v>
      </c>
      <c r="AQ38" s="326">
        <v>5</v>
      </c>
      <c r="AR38" s="314">
        <v>200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520</v>
      </c>
      <c r="AL39" s="1198"/>
      <c r="AM39" s="1198"/>
      <c r="AN39" s="1199"/>
      <c r="AO39" s="322">
        <v>-112412</v>
      </c>
      <c r="AP39" s="322">
        <v>-17717</v>
      </c>
      <c r="AQ39" s="323">
        <v>-2298</v>
      </c>
      <c r="AR39" s="324">
        <v>671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521</v>
      </c>
      <c r="AL40" s="1195"/>
      <c r="AM40" s="1195"/>
      <c r="AN40" s="1196"/>
      <c r="AO40" s="322">
        <v>-723597</v>
      </c>
      <c r="AP40" s="322">
        <v>-114042</v>
      </c>
      <c r="AQ40" s="323">
        <v>-66358</v>
      </c>
      <c r="AR40" s="324">
        <v>71.900000000000006</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292</v>
      </c>
      <c r="AL41" s="1201"/>
      <c r="AM41" s="1201"/>
      <c r="AN41" s="1202"/>
      <c r="AO41" s="322">
        <v>155518</v>
      </c>
      <c r="AP41" s="322">
        <v>24510</v>
      </c>
      <c r="AQ41" s="323">
        <v>25144</v>
      </c>
      <c r="AR41" s="324">
        <v>-2.5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524</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489</v>
      </c>
      <c r="AN49" s="1189" t="s">
        <v>525</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526</v>
      </c>
      <c r="AO50" s="339" t="s">
        <v>527</v>
      </c>
      <c r="AP50" s="340" t="s">
        <v>528</v>
      </c>
      <c r="AQ50" s="341" t="s">
        <v>529</v>
      </c>
      <c r="AR50" s="342" t="s">
        <v>530</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531</v>
      </c>
      <c r="AL51" s="335"/>
      <c r="AM51" s="343">
        <v>559960</v>
      </c>
      <c r="AN51" s="344">
        <v>83977</v>
      </c>
      <c r="AO51" s="345">
        <v>-45.4</v>
      </c>
      <c r="AP51" s="346">
        <v>174587</v>
      </c>
      <c r="AQ51" s="347">
        <v>19.100000000000001</v>
      </c>
      <c r="AR51" s="348">
        <v>-64.5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532</v>
      </c>
      <c r="AM52" s="351">
        <v>381829</v>
      </c>
      <c r="AN52" s="352">
        <v>57263</v>
      </c>
      <c r="AO52" s="353">
        <v>4.3</v>
      </c>
      <c r="AP52" s="354">
        <v>79695</v>
      </c>
      <c r="AQ52" s="355">
        <v>17</v>
      </c>
      <c r="AR52" s="356">
        <v>-12.7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533</v>
      </c>
      <c r="AL53" s="335"/>
      <c r="AM53" s="343">
        <v>1287954</v>
      </c>
      <c r="AN53" s="344">
        <v>195648</v>
      </c>
      <c r="AO53" s="345">
        <v>133</v>
      </c>
      <c r="AP53" s="346">
        <v>175675</v>
      </c>
      <c r="AQ53" s="347">
        <v>0.6</v>
      </c>
      <c r="AR53" s="348">
        <v>132.4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532</v>
      </c>
      <c r="AM54" s="351">
        <v>863768</v>
      </c>
      <c r="AN54" s="352">
        <v>131212</v>
      </c>
      <c r="AO54" s="353">
        <v>129.1</v>
      </c>
      <c r="AP54" s="354">
        <v>87698</v>
      </c>
      <c r="AQ54" s="355">
        <v>10</v>
      </c>
      <c r="AR54" s="356">
        <v>119.1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534</v>
      </c>
      <c r="AL55" s="335"/>
      <c r="AM55" s="343">
        <v>1678954</v>
      </c>
      <c r="AN55" s="344">
        <v>257666</v>
      </c>
      <c r="AO55" s="345">
        <v>31.7</v>
      </c>
      <c r="AP55" s="346">
        <v>162193</v>
      </c>
      <c r="AQ55" s="347">
        <v>-7.7</v>
      </c>
      <c r="AR55" s="348">
        <v>39.4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532</v>
      </c>
      <c r="AM56" s="351">
        <v>1127428</v>
      </c>
      <c r="AN56" s="352">
        <v>173025</v>
      </c>
      <c r="AO56" s="353">
        <v>31.9</v>
      </c>
      <c r="AP56" s="354">
        <v>79985</v>
      </c>
      <c r="AQ56" s="355">
        <v>-8.8000000000000007</v>
      </c>
      <c r="AR56" s="356">
        <v>40.700000000000003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535</v>
      </c>
      <c r="AL57" s="335"/>
      <c r="AM57" s="343">
        <v>1291709</v>
      </c>
      <c r="AN57" s="344">
        <v>201893</v>
      </c>
      <c r="AO57" s="345">
        <v>-21.6</v>
      </c>
      <c r="AP57" s="346">
        <v>138651</v>
      </c>
      <c r="AQ57" s="347">
        <v>-14.5</v>
      </c>
      <c r="AR57" s="348">
        <v>-7.1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532</v>
      </c>
      <c r="AM58" s="351">
        <v>1000504</v>
      </c>
      <c r="AN58" s="352">
        <v>156378</v>
      </c>
      <c r="AO58" s="353">
        <v>-9.6</v>
      </c>
      <c r="AP58" s="354">
        <v>71211</v>
      </c>
      <c r="AQ58" s="355">
        <v>-11</v>
      </c>
      <c r="AR58" s="356">
        <v>1.4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536</v>
      </c>
      <c r="AL59" s="335"/>
      <c r="AM59" s="343">
        <v>1150063</v>
      </c>
      <c r="AN59" s="344">
        <v>181255</v>
      </c>
      <c r="AO59" s="345">
        <v>-10.199999999999999</v>
      </c>
      <c r="AP59" s="346">
        <v>122882</v>
      </c>
      <c r="AQ59" s="347">
        <v>-11.4</v>
      </c>
      <c r="AR59" s="348">
        <v>1.2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532</v>
      </c>
      <c r="AM60" s="351">
        <v>793342</v>
      </c>
      <c r="AN60" s="352">
        <v>125034</v>
      </c>
      <c r="AO60" s="353">
        <v>-20</v>
      </c>
      <c r="AP60" s="354">
        <v>65785</v>
      </c>
      <c r="AQ60" s="355">
        <v>-7.6</v>
      </c>
      <c r="AR60" s="356">
        <v>-12.4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537</v>
      </c>
      <c r="AL61" s="357"/>
      <c r="AM61" s="358">
        <v>1193728</v>
      </c>
      <c r="AN61" s="359">
        <v>184088</v>
      </c>
      <c r="AO61" s="360">
        <v>17.5</v>
      </c>
      <c r="AP61" s="361">
        <v>154798</v>
      </c>
      <c r="AQ61" s="362">
        <v>-2.8</v>
      </c>
      <c r="AR61" s="348">
        <v>20.3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532</v>
      </c>
      <c r="AM62" s="351">
        <v>833374</v>
      </c>
      <c r="AN62" s="352">
        <v>128582</v>
      </c>
      <c r="AO62" s="353">
        <v>27.1</v>
      </c>
      <c r="AP62" s="354">
        <v>76875</v>
      </c>
      <c r="AQ62" s="355">
        <v>-0.1</v>
      </c>
      <c r="AR62" s="356">
        <v>27.2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LhncbqHDDZYTU8jdDD0SIZmtsXaHMPpRsg0SloD7lZtcvhL+AqsxHR67Tf3fhHl9mOzfvRvs9Xj8E24jucAgvg==" saltValue="w8NbI1mVujklhl5vQ01do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8" zoomScaleNormal="100" zoomScaleSheetLayoutView="55" workbookViewId="0">
      <selection activeCell="AE93" sqref="AE93"/>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zFMDZhKf8t4TyyD/ZdHVbIGEpQGzOqZuagG4Gl64WP8M345XGyKSaIXH+EoB0D40Uo2W8NB1/FusV9aw9ueGA==" saltValue="r4GFCQTqDGl1LbZ4CysZb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D97" zoomScaleNormal="100" zoomScaleSheetLayoutView="55" workbookViewId="0">
      <selection activeCell="AE116" sqref="AE116"/>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2aPAg4P0U/wmc1p11l09HieqOAHfITjiRpEYxxffjiYQg75tePc4bahMrTLfx4LfnOeankcGTef43MxuRc8DhA==" saltValue="fEPJJUQyHR9xZZerSTsmg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1" zoomScale="69" zoomScaleNormal="69"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541</v>
      </c>
      <c r="G46" s="8" t="s">
        <v>542</v>
      </c>
      <c r="H46" s="8" t="s">
        <v>543</v>
      </c>
      <c r="I46" s="8" t="s">
        <v>544</v>
      </c>
      <c r="J46" s="9" t="s">
        <v>545</v>
      </c>
    </row>
    <row r="47" spans="2:10" ht="57.75" customHeight="1" x14ac:dyDescent="0.15">
      <c r="B47" s="10"/>
      <c r="C47" s="1212" t="s">
        <v>3</v>
      </c>
      <c r="D47" s="1212"/>
      <c r="E47" s="1213"/>
      <c r="F47" s="11">
        <v>28.27</v>
      </c>
      <c r="G47" s="12">
        <v>31.94</v>
      </c>
      <c r="H47" s="12">
        <v>32.32</v>
      </c>
      <c r="I47" s="12">
        <v>33.26</v>
      </c>
      <c r="J47" s="13">
        <v>33.409999999999997</v>
      </c>
    </row>
    <row r="48" spans="2:10" ht="57.75" customHeight="1" x14ac:dyDescent="0.15">
      <c r="B48" s="14"/>
      <c r="C48" s="1214" t="s">
        <v>4</v>
      </c>
      <c r="D48" s="1214"/>
      <c r="E48" s="1215"/>
      <c r="F48" s="15">
        <v>8.08</v>
      </c>
      <c r="G48" s="16">
        <v>6.07</v>
      </c>
      <c r="H48" s="16">
        <v>4.62</v>
      </c>
      <c r="I48" s="16">
        <v>5.88</v>
      </c>
      <c r="J48" s="17">
        <v>2.98</v>
      </c>
    </row>
    <row r="49" spans="2:10" ht="57.75" customHeight="1" thickBot="1" x14ac:dyDescent="0.2">
      <c r="B49" s="18"/>
      <c r="C49" s="1216" t="s">
        <v>5</v>
      </c>
      <c r="D49" s="1216"/>
      <c r="E49" s="1217"/>
      <c r="F49" s="19">
        <v>6.1</v>
      </c>
      <c r="G49" s="20">
        <v>3.09</v>
      </c>
      <c r="H49" s="20">
        <v>2.04</v>
      </c>
      <c r="I49" s="20">
        <v>1.1599999999999999</v>
      </c>
      <c r="J49" s="21">
        <v>1.8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WqTNCiZ5twRQWk/+CTP5II5VXdfL7xham9a9njVTXohIzaFaTxhJjnzZMSvnpdM8Siwqe6iVOiZoOOptsbcgSA==" saltValue="HIwazkIhI/iCBhKnxqlqH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2019-03-11T08:04:47Z</cp:lastPrinted>
  <dcterms:created xsi:type="dcterms:W3CDTF">2019-02-14T04:12:33Z</dcterms:created>
  <dcterms:modified xsi:type="dcterms:W3CDTF">2019-10-21T04:12:39Z</dcterms:modified>
  <cp:category/>
</cp:coreProperties>
</file>