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平成30年度業務\★団体別業務フォルダ\島根県\自治体\吉賀町\★注記・附属明細書作成作業\附属明細書作成作業\○一般会計等\"/>
    </mc:Choice>
  </mc:AlternateContent>
  <bookViews>
    <workbookView xWindow="-120" yWindow="-120" windowWidth="20730" windowHeight="11160"/>
  </bookViews>
  <sheets>
    <sheet name="有形固定資産" sheetId="7" r:id="rId1"/>
    <sheet name="投資及び出資金" sheetId="8" r:id="rId2"/>
    <sheet name="基金" sheetId="47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14" r:id="rId8"/>
    <sheet name="補助金" sheetId="45" r:id="rId9"/>
    <sheet name="財源明細" sheetId="48" r:id="rId10"/>
    <sheet name="財源情報明細" sheetId="17" r:id="rId11"/>
    <sheet name="資金明細" sheetId="18" r:id="rId12"/>
  </sheets>
  <definedNames>
    <definedName name="_xlnm._FilterDatabase" localSheetId="8" hidden="1">補助金!$A$3:$F$305</definedName>
    <definedName name="_xlnm.Print_Area" localSheetId="7">引当金!$A$1:$F$6</definedName>
    <definedName name="_xlnm.Print_Area" localSheetId="2">基金!$A$1:$G$15</definedName>
    <definedName name="_xlnm.Print_Area" localSheetId="10">財源情報明細!$A$1:$F$8</definedName>
    <definedName name="_xlnm.Print_Area" localSheetId="9">財源明細!$A$1:$E$38</definedName>
    <definedName name="_xlnm.Print_Area" localSheetId="3">貸付金!$A$1:$F$10</definedName>
    <definedName name="_xlnm.Print_Area" localSheetId="5">'地方債（借入先別）'!$A$1:$K$17</definedName>
    <definedName name="_xlnm.Print_Area" localSheetId="6">'地方債（利率別など）'!$A$1:$J$18</definedName>
    <definedName name="_xlnm.Print_Area" localSheetId="1">投資及び出資金!$A$1:$K$30</definedName>
    <definedName name="_xlnm.Print_Area" localSheetId="8">補助金!$A$1:$F$305</definedName>
    <definedName name="_xlnm.Print_Area" localSheetId="4">未収金及び長期延滞債権!$A$1:$G$21</definedName>
    <definedName name="_xlnm.Print_Area" localSheetId="0">有形固定資産!$A$1:$R$48</definedName>
    <definedName name="_xlnm.Print_Titles" localSheetId="2">基金!$1:$3</definedName>
    <definedName name="_xlnm.Print_Titles" localSheetId="1">投資及び出資金!$13:$14</definedName>
    <definedName name="_xlnm.Print_Titles" localSheetId="8">補助金!$1:$3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47" l="1"/>
  <c r="I30" i="8"/>
  <c r="B8" i="17" l="1"/>
  <c r="D4" i="17"/>
  <c r="C4" i="17"/>
  <c r="E8" i="17"/>
  <c r="F8" i="17"/>
  <c r="E6" i="17" l="1"/>
  <c r="E29" i="48" l="1"/>
  <c r="E26" i="48"/>
  <c r="E23" i="48"/>
  <c r="B7" i="18" l="1"/>
  <c r="E305" i="45"/>
  <c r="E304" i="45"/>
  <c r="E8" i="45"/>
  <c r="B6" i="14" l="1"/>
  <c r="C6" i="14"/>
  <c r="D6" i="14"/>
  <c r="E6" i="14"/>
  <c r="F5" i="14"/>
  <c r="F4" i="14"/>
  <c r="F6" i="14" s="1"/>
  <c r="A4" i="13"/>
  <c r="K17" i="12"/>
  <c r="G17" i="12"/>
  <c r="B6" i="12"/>
  <c r="F10" i="11" l="1"/>
  <c r="C10" i="11"/>
  <c r="F10" i="10"/>
  <c r="D10" i="10"/>
  <c r="B10" i="10"/>
  <c r="E10" i="10"/>
  <c r="C10" i="10"/>
  <c r="F15" i="47"/>
  <c r="F14" i="47"/>
  <c r="F13" i="47"/>
  <c r="C15" i="47"/>
  <c r="E15" i="47"/>
  <c r="F6" i="47"/>
  <c r="F5" i="47"/>
  <c r="F4" i="47"/>
  <c r="B30" i="8"/>
  <c r="K30" i="8"/>
  <c r="J9" i="8"/>
  <c r="B9" i="8"/>
  <c r="H41" i="7"/>
  <c r="J41" i="7"/>
  <c r="R47" i="7" l="1"/>
  <c r="R43" i="7"/>
  <c r="F41" i="7"/>
  <c r="R40" i="7"/>
  <c r="P25" i="7"/>
  <c r="R37" i="7" l="1"/>
  <c r="R36" i="7"/>
  <c r="R35" i="7"/>
  <c r="R34" i="7"/>
  <c r="R33" i="7"/>
  <c r="R32" i="7"/>
  <c r="E5" i="17" l="1"/>
  <c r="E33" i="48" l="1"/>
  <c r="E37" i="48" s="1"/>
  <c r="E34" i="48" l="1"/>
  <c r="A12" i="13"/>
  <c r="F17" i="12"/>
  <c r="E17" i="12"/>
  <c r="D17" i="12"/>
  <c r="B11" i="12" l="1"/>
  <c r="F20" i="11"/>
  <c r="F21" i="11" s="1"/>
  <c r="G20" i="11"/>
  <c r="C20" i="11"/>
  <c r="C21" i="11" s="1"/>
  <c r="B20" i="11"/>
  <c r="G10" i="11"/>
  <c r="G21" i="11" s="1"/>
  <c r="B10" i="11"/>
  <c r="B21" i="11" s="1"/>
  <c r="D15" i="47"/>
  <c r="B15" i="47"/>
  <c r="F7" i="47"/>
  <c r="F8" i="47"/>
  <c r="F9" i="47"/>
  <c r="F10" i="47"/>
  <c r="F11" i="47"/>
  <c r="F12" i="47"/>
  <c r="J30" i="8"/>
  <c r="C9" i="8"/>
  <c r="D9" i="8"/>
  <c r="E9" i="8"/>
  <c r="F9" i="8"/>
  <c r="H9" i="8"/>
  <c r="I9" i="8"/>
  <c r="J22" i="7" l="1"/>
  <c r="J21" i="7"/>
  <c r="R46" i="7"/>
  <c r="R45" i="7"/>
  <c r="R44" i="7"/>
  <c r="R42" i="7"/>
  <c r="R39" i="7"/>
  <c r="R38" i="7"/>
  <c r="R31" i="7" l="1"/>
  <c r="E7" i="17"/>
  <c r="E30" i="48" l="1"/>
  <c r="E38" i="48" s="1"/>
  <c r="P41" i="7"/>
  <c r="R41" i="7"/>
  <c r="R48" i="7" s="1"/>
  <c r="N41" i="7"/>
  <c r="L41" i="7"/>
  <c r="D41" i="7"/>
  <c r="H19" i="7"/>
  <c r="E31" i="48" l="1"/>
  <c r="J31" i="7"/>
  <c r="J48" i="7" s="1"/>
  <c r="H30" i="8" l="1"/>
  <c r="C17" i="12" l="1"/>
  <c r="I17" i="12" l="1"/>
  <c r="J17" i="12"/>
  <c r="N19" i="7" l="1"/>
  <c r="L19" i="7"/>
  <c r="P22" i="7"/>
  <c r="J25" i="7"/>
  <c r="P31" i="7"/>
  <c r="P48" i="7" s="1"/>
  <c r="D30" i="8" l="1"/>
  <c r="F30" i="8"/>
  <c r="C30" i="8" l="1"/>
  <c r="E30" i="8" l="1"/>
  <c r="B16" i="12" l="1"/>
  <c r="B15" i="12"/>
  <c r="B13" i="12"/>
  <c r="B10" i="12"/>
  <c r="B14" i="12"/>
  <c r="B9" i="12"/>
  <c r="B8" i="12"/>
  <c r="B7" i="12"/>
  <c r="H17" i="12" l="1"/>
  <c r="B17" i="12"/>
  <c r="F31" i="7" l="1"/>
  <c r="F48" i="7" s="1"/>
  <c r="D31" i="7"/>
  <c r="D48" i="7" s="1"/>
  <c r="N31" i="7"/>
  <c r="N48" i="7" s="1"/>
  <c r="L31" i="7"/>
  <c r="L48" i="7" s="1"/>
  <c r="H31" i="7"/>
  <c r="H48" i="7" s="1"/>
  <c r="F19" i="7"/>
  <c r="D19" i="7"/>
  <c r="N9" i="7"/>
  <c r="N26" i="7" s="1"/>
  <c r="L9" i="7"/>
  <c r="H9" i="7"/>
  <c r="F9" i="7"/>
  <c r="J13" i="7"/>
  <c r="P13" i="7" s="1"/>
  <c r="J12" i="7"/>
  <c r="P12" i="7" s="1"/>
  <c r="J11" i="7"/>
  <c r="P11" i="7" s="1"/>
  <c r="J10" i="7"/>
  <c r="P10" i="7" s="1"/>
  <c r="J14" i="7"/>
  <c r="P14" i="7" s="1"/>
  <c r="J24" i="7"/>
  <c r="P24" i="7" s="1"/>
  <c r="J23" i="7"/>
  <c r="P23" i="7" s="1"/>
  <c r="P21" i="7"/>
  <c r="J20" i="7"/>
  <c r="J18" i="7"/>
  <c r="P18" i="7" s="1"/>
  <c r="J17" i="7"/>
  <c r="P17" i="7" s="1"/>
  <c r="J16" i="7"/>
  <c r="P16" i="7" s="1"/>
  <c r="J15" i="7"/>
  <c r="P15" i="7" s="1"/>
  <c r="D9" i="7"/>
  <c r="P9" i="7" l="1"/>
  <c r="P26" i="7" s="1"/>
  <c r="J19" i="7"/>
  <c r="F26" i="7"/>
  <c r="D26" i="7"/>
  <c r="L26" i="7"/>
  <c r="H26" i="7"/>
  <c r="J9" i="7"/>
  <c r="P20" i="7"/>
  <c r="P19" i="7" s="1"/>
  <c r="J26" i="7" l="1"/>
  <c r="E4" i="17" l="1"/>
</calcChain>
</file>

<file path=xl/sharedStrings.xml><?xml version="1.0" encoding="utf-8"?>
<sst xmlns="http://schemas.openxmlformats.org/spreadsheetml/2006/main" count="1281" uniqueCount="718">
  <si>
    <t>金額</t>
    <rPh sb="0" eb="2">
      <t>キンガク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</si>
  <si>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</si>
  <si>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</si>
  <si>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</si>
  <si>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長期貸付金</t>
    <rPh sb="0" eb="2">
      <t>チョウキ</t>
    </rPh>
    <rPh sb="2" eb="5">
      <t>カシツケキン</t>
    </rPh>
    <phoneticPr fontId="5"/>
  </si>
  <si>
    <t>現金預金</t>
    <rPh sb="0" eb="2">
      <t>ゲンキン</t>
    </rPh>
    <rPh sb="2" eb="4">
      <t>ヨキン</t>
    </rPh>
    <phoneticPr fontId="5"/>
  </si>
  <si>
    <t>短期貸付金</t>
    <rPh sb="0" eb="2">
      <t>タンキ</t>
    </rPh>
    <rPh sb="2" eb="5">
      <t>カシツケキン</t>
    </rPh>
    <phoneticPr fontId="5"/>
  </si>
  <si>
    <t>合計</t>
    <rPh sb="0" eb="2">
      <t>ゴウケイ</t>
    </rPh>
    <phoneticPr fontId="5"/>
  </si>
  <si>
    <t>税収等</t>
    <rPh sb="0" eb="2">
      <t>ゼイシュウ</t>
    </rPh>
    <rPh sb="2" eb="3">
      <t>ナド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</si>
  <si>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</si>
  <si>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</si>
  <si>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3"/>
  </si>
  <si>
    <t>（１）資産項目の明細</t>
    <rPh sb="3" eb="5">
      <t>シサン</t>
    </rPh>
    <rPh sb="5" eb="7">
      <t>コウモク</t>
    </rPh>
    <rPh sb="8" eb="10">
      <t>メイサイ</t>
    </rPh>
    <phoneticPr fontId="1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</si>
  <si>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3"/>
  </si>
  <si>
    <t>区分</t>
    <rPh sb="0" eb="2">
      <t>クブン</t>
    </rPh>
    <phoneticPr fontId="1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</si>
  <si>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</si>
  <si>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</si>
  <si>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</si>
  <si>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</si>
  <si>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</si>
  <si>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</si>
  <si>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3"/>
  </si>
  <si>
    <t xml:space="preserve"> 事業用資産</t>
    <rPh sb="1" eb="4">
      <t>ジギョウヨウ</t>
    </rPh>
    <rPh sb="4" eb="6">
      <t>シサン</t>
    </rPh>
    <phoneticPr fontId="13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</si>
  <si>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</si>
  <si>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13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</si>
  <si>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</si>
  <si>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</si>
  <si>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13"/>
  </si>
  <si>
    <t>　　浮標等</t>
    <rPh sb="2" eb="4">
      <t>フヒョウ</t>
    </rPh>
    <rPh sb="4" eb="5">
      <t>ナド</t>
    </rPh>
    <phoneticPr fontId="13"/>
  </si>
  <si>
    <t>　　航空機</t>
    <rPh sb="2" eb="5">
      <t>コウクウキ</t>
    </rPh>
    <phoneticPr fontId="13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</si>
  <si>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</si>
  <si>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13"/>
  </si>
  <si>
    <t xml:space="preserve"> インフラ資産</t>
    <rPh sb="5" eb="7">
      <t>シサン</t>
    </rPh>
    <phoneticPr fontId="13"/>
  </si>
  <si>
    <t>　　土地</t>
    <rPh sb="2" eb="4">
      <t>トチ</t>
    </rPh>
    <phoneticPr fontId="5"/>
  </si>
  <si>
    <t>　　建物</t>
    <rPh sb="2" eb="4">
      <t>タテモノ</t>
    </rPh>
    <phoneticPr fontId="13"/>
  </si>
  <si>
    <t xml:space="preserve"> 物品</t>
    <rPh sb="1" eb="3">
      <t>ブッピン</t>
    </rPh>
    <phoneticPr fontId="5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</si>
  <si>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</si>
  <si>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3"/>
  </si>
  <si>
    <t>福祉</t>
    <rPh sb="0" eb="2">
      <t>フクシ</t>
    </rPh>
    <phoneticPr fontId="13"/>
  </si>
  <si>
    <t>環境衛生</t>
    <rPh sb="0" eb="2">
      <t>カンキョウ</t>
    </rPh>
    <rPh sb="2" eb="4">
      <t>エイセイ</t>
    </rPh>
    <phoneticPr fontId="13"/>
  </si>
  <si>
    <t>産業振興</t>
    <rPh sb="0" eb="2">
      <t>サンギョウ</t>
    </rPh>
    <rPh sb="2" eb="4">
      <t>シンコウ</t>
    </rPh>
    <phoneticPr fontId="13"/>
  </si>
  <si>
    <t>消防</t>
    <rPh sb="0" eb="2">
      <t>ショウボウ</t>
    </rPh>
    <phoneticPr fontId="13"/>
  </si>
  <si>
    <t>総務</t>
    <rPh sb="0" eb="2">
      <t>ソウム</t>
    </rPh>
    <phoneticPr fontId="13"/>
  </si>
  <si>
    <t>合計</t>
    <rPh sb="0" eb="2">
      <t>ゴウケイ</t>
    </rPh>
    <phoneticPr fontId="13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</si>
  <si>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</si>
  <si>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</si>
  <si>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</si>
  <si>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</si>
  <si>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</si>
  <si>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</si>
  <si>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</si>
  <si>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3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</si>
  <si>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3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</si>
  <si>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</si>
  <si>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</si>
  <si>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3"/>
  </si>
  <si>
    <t>種類</t>
    <rPh sb="0" eb="2">
      <t>シュルイ</t>
    </rPh>
    <phoneticPr fontId="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</si>
  <si>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</si>
  <si>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</si>
  <si>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3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</si>
  <si>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3"/>
  </si>
  <si>
    <t>その他の貸付金</t>
    <rPh sb="2" eb="3">
      <t>タ</t>
    </rPh>
    <rPh sb="4" eb="7">
      <t>カシツケキン</t>
    </rPh>
    <phoneticPr fontId="1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</si>
  <si>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3"/>
  </si>
  <si>
    <t>⑦未収金の明細</t>
    <rPh sb="1" eb="4">
      <t>ミシュウキン</t>
    </rPh>
    <rPh sb="5" eb="7">
      <t>メイサイ</t>
    </rPh>
    <phoneticPr fontId="1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</si>
  <si>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</si>
  <si>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</si>
  <si>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</si>
  <si>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3"/>
  </si>
  <si>
    <t>【未収金】</t>
    <rPh sb="1" eb="4">
      <t>ミシュウキン</t>
    </rPh>
    <phoneticPr fontId="5"/>
  </si>
  <si>
    <t>税等未収金</t>
    <rPh sb="0" eb="1">
      <t>ゼイ</t>
    </rPh>
    <rPh sb="1" eb="2">
      <t>ナド</t>
    </rPh>
    <rPh sb="2" eb="5">
      <t>ミシュウキン</t>
    </rPh>
    <phoneticPr fontId="13"/>
  </si>
  <si>
    <t>その他の未収金</t>
    <rPh sb="2" eb="3">
      <t>タ</t>
    </rPh>
    <rPh sb="4" eb="7">
      <t>ミシュウキン</t>
    </rPh>
    <phoneticPr fontId="13"/>
  </si>
  <si>
    <t>（２）負債項目の明細</t>
    <rPh sb="3" eb="5">
      <t>フサイ</t>
    </rPh>
    <rPh sb="5" eb="7">
      <t>コウモク</t>
    </rPh>
    <rPh sb="8" eb="10">
      <t>メイサイ</t>
    </rPh>
    <phoneticPr fontId="13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</si>
  <si>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3"/>
  </si>
  <si>
    <t>地方債残高</t>
    <rPh sb="0" eb="3">
      <t>チホウサイ</t>
    </rPh>
    <rPh sb="3" eb="5">
      <t>ザンダカ</t>
    </rPh>
    <phoneticPr fontId="25"/>
  </si>
  <si>
    <t>政府資金</t>
    <rPh sb="0" eb="2">
      <t>セイフ</t>
    </rPh>
    <rPh sb="2" eb="4">
      <t>シキン</t>
    </rPh>
    <phoneticPr fontId="2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</si>
  <si>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5"/>
  </si>
  <si>
    <t>市中銀行</t>
    <rPh sb="0" eb="2">
      <t>シチュウ</t>
    </rPh>
    <rPh sb="2" eb="4">
      <t>ギンコウ</t>
    </rPh>
    <phoneticPr fontId="25"/>
  </si>
  <si>
    <t>その他の
金融機関</t>
    <rPh sb="2" eb="3">
      <t>タ</t>
    </rPh>
    <rPh sb="5" eb="7">
      <t>キンユウ</t>
    </rPh>
    <rPh sb="7" eb="9">
      <t>キカン</t>
    </rPh>
    <phoneticPr fontId="25"/>
  </si>
  <si>
    <t>市場公募債</t>
    <rPh sb="0" eb="2">
      <t>シジョウ</t>
    </rPh>
    <rPh sb="2" eb="5">
      <t>コウボサイ</t>
    </rPh>
    <phoneticPr fontId="25"/>
  </si>
  <si>
    <t>その他</t>
    <rPh sb="2" eb="3">
      <t>タ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</si>
  <si>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</si>
  <si>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</si>
  <si>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</si>
  <si>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【通常分】</t>
    <rPh sb="1" eb="3">
      <t>ツウジョウ</t>
    </rPh>
    <rPh sb="3" eb="4">
      <t>ブン</t>
    </rPh>
    <phoneticPr fontId="13"/>
  </si>
  <si>
    <t>　　一般公共事業</t>
    <rPh sb="2" eb="4">
      <t>イッパン</t>
    </rPh>
    <rPh sb="4" eb="6">
      <t>コウキョウ</t>
    </rPh>
    <rPh sb="6" eb="8">
      <t>ジギョウ</t>
    </rPh>
    <phoneticPr fontId="13"/>
  </si>
  <si>
    <t>　　公営住宅建設</t>
    <rPh sb="2" eb="4">
      <t>コウエイ</t>
    </rPh>
    <rPh sb="4" eb="6">
      <t>ジュウタク</t>
    </rPh>
    <rPh sb="6" eb="8">
      <t>ケンセツ</t>
    </rPh>
    <phoneticPr fontId="13"/>
  </si>
  <si>
    <t>　　災害復旧</t>
    <rPh sb="2" eb="4">
      <t>サイガイ</t>
    </rPh>
    <rPh sb="4" eb="6">
      <t>フッキュウ</t>
    </rPh>
    <phoneticPr fontId="13"/>
  </si>
  <si>
    <t>　　教育・福祉施設</t>
    <rPh sb="2" eb="4">
      <t>キョウイク</t>
    </rPh>
    <rPh sb="5" eb="7">
      <t>フクシ</t>
    </rPh>
    <rPh sb="7" eb="9">
      <t>シセツ</t>
    </rPh>
    <phoneticPr fontId="13"/>
  </si>
  <si>
    <t>　　一般単独事業</t>
    <rPh sb="2" eb="4">
      <t>イッパン</t>
    </rPh>
    <rPh sb="4" eb="6">
      <t>タンドク</t>
    </rPh>
    <rPh sb="6" eb="8">
      <t>ジギョウ</t>
    </rPh>
    <phoneticPr fontId="13"/>
  </si>
  <si>
    <t>　　その他</t>
    <rPh sb="4" eb="5">
      <t>ホカ</t>
    </rPh>
    <phoneticPr fontId="13"/>
  </si>
  <si>
    <t>【特別分】</t>
    <rPh sb="1" eb="3">
      <t>トクベツ</t>
    </rPh>
    <rPh sb="3" eb="4">
      <t>ブン</t>
    </rPh>
    <phoneticPr fontId="1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</si>
  <si>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</si>
  <si>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減税補てん債</t>
    <rPh sb="2" eb="4">
      <t>ゲンゼイ</t>
    </rPh>
    <rPh sb="4" eb="5">
      <t>ホ</t>
    </rPh>
    <rPh sb="7" eb="8">
      <t>サイ</t>
    </rPh>
    <phoneticPr fontId="26"/>
  </si>
  <si>
    <t>　　退職手当債</t>
    <rPh sb="2" eb="4">
      <t>タイショク</t>
    </rPh>
    <rPh sb="4" eb="6">
      <t>テアテ</t>
    </rPh>
    <rPh sb="6" eb="7">
      <t>サイ</t>
    </rPh>
    <phoneticPr fontId="26"/>
  </si>
  <si>
    <t>　　その他</t>
    <rPh sb="4" eb="5">
      <t>タ</t>
    </rPh>
    <phoneticPr fontId="2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</si>
  <si>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</si>
  <si>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</si>
  <si>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</si>
  <si>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</si>
  <si>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</si>
  <si>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</si>
  <si>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</si>
  <si>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</si>
  <si>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</si>
  <si>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</si>
  <si>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</si>
  <si>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</si>
  <si>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</si>
  <si>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</si>
  <si>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</si>
  <si>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</si>
  <si>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</si>
  <si>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</si>
  <si>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</si>
  <si>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</si>
  <si>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</si>
  <si>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</si>
  <si>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⑤引当金の明細</t>
    <rPh sb="1" eb="4">
      <t>ヒキアテキン</t>
    </rPh>
    <rPh sb="5" eb="7">
      <t>メイサイ</t>
    </rPh>
    <phoneticPr fontId="13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</si>
  <si>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</si>
  <si>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</si>
  <si>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</si>
  <si>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</si>
  <si>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</si>
  <si>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3"/>
  </si>
  <si>
    <t>その他</t>
    <rPh sb="2" eb="3">
      <t>タ</t>
    </rPh>
    <phoneticPr fontId="1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</si>
  <si>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</si>
  <si>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（１）補助金等の明細</t>
    <rPh sb="3" eb="7">
      <t>ホジョキンナド</t>
    </rPh>
    <rPh sb="8" eb="10">
      <t>メイサイ</t>
    </rPh>
    <phoneticPr fontId="13"/>
  </si>
  <si>
    <t>名称</t>
    <rPh sb="0" eb="2">
      <t>メイショウ</t>
    </rPh>
    <phoneticPr fontId="13"/>
  </si>
  <si>
    <t>相手先</t>
    <rPh sb="0" eb="3">
      <t>アイテサキ</t>
    </rPh>
    <phoneticPr fontId="13"/>
  </si>
  <si>
    <t>金額</t>
    <rPh sb="0" eb="2">
      <t>キンガク</t>
    </rPh>
    <phoneticPr fontId="13"/>
  </si>
  <si>
    <t>支出目的</t>
    <rPh sb="0" eb="2">
      <t>シシュツ</t>
    </rPh>
    <rPh sb="2" eb="4">
      <t>モクテキ</t>
    </rPh>
    <phoneticPr fontId="13"/>
  </si>
  <si>
    <t>計</t>
    <rPh sb="0" eb="1">
      <t>ケイ</t>
    </rPh>
    <phoneticPr fontId="13"/>
  </si>
  <si>
    <t>その他の補助金等</t>
    <rPh sb="2" eb="3">
      <t>タ</t>
    </rPh>
    <rPh sb="4" eb="7">
      <t>ホジョキン</t>
    </rPh>
    <rPh sb="7" eb="8">
      <t>ナド</t>
    </rPh>
    <phoneticPr fontId="1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</si>
  <si>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</si>
  <si>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（１）財源の明細</t>
    <rPh sb="3" eb="5">
      <t>ザイゲン</t>
    </rPh>
    <rPh sb="6" eb="8">
      <t>メイサイ</t>
    </rPh>
    <phoneticPr fontId="13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</si>
  <si>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</si>
  <si>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</si>
  <si>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一般会計</t>
    <rPh sb="0" eb="2">
      <t>イッパン</t>
    </rPh>
    <rPh sb="2" eb="4">
      <t>カイケイ</t>
    </rPh>
    <phoneticPr fontId="5"/>
  </si>
  <si>
    <t>小計</t>
    <rPh sb="0" eb="2">
      <t>ショウケイ</t>
    </rPh>
    <phoneticPr fontId="5"/>
  </si>
  <si>
    <t>資本的
補助金</t>
    <rPh sb="0" eb="3">
      <t>シホンテキ</t>
    </rPh>
    <rPh sb="4" eb="7">
      <t>ホジョキン</t>
    </rPh>
    <phoneticPr fontId="13"/>
  </si>
  <si>
    <t>国庫支出金</t>
    <rPh sb="0" eb="2">
      <t>コッコ</t>
    </rPh>
    <rPh sb="2" eb="5">
      <t>シシュツキン</t>
    </rPh>
    <phoneticPr fontId="5"/>
  </si>
  <si>
    <t>都道府県等支出金</t>
    <rPh sb="0" eb="4">
      <t>トドウフケン</t>
    </rPh>
    <rPh sb="4" eb="5">
      <t>ナド</t>
    </rPh>
    <rPh sb="5" eb="8">
      <t>シシュツキン</t>
    </rPh>
    <phoneticPr fontId="5"/>
  </si>
  <si>
    <t>経常的
補助金</t>
    <rPh sb="0" eb="3">
      <t>ケイジョウテキ</t>
    </rPh>
    <rPh sb="4" eb="7">
      <t>ホジョキン</t>
    </rPh>
    <phoneticPr fontId="13"/>
  </si>
  <si>
    <t>（２）財源情報の明細</t>
    <rPh sb="3" eb="5">
      <t>ザイゲン</t>
    </rPh>
    <rPh sb="5" eb="7">
      <t>ジョウホウ</t>
    </rPh>
    <rPh sb="8" eb="10">
      <t>メイサイ</t>
    </rPh>
    <phoneticPr fontId="13"/>
  </si>
  <si>
    <t>内訳</t>
    <rPh sb="0" eb="2">
      <t>ウチワケ</t>
    </rPh>
    <phoneticPr fontId="1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</si>
  <si>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3"/>
  </si>
  <si>
    <t>地方債</t>
    <rPh sb="0" eb="3">
      <t>チホウサイ</t>
    </rPh>
    <phoneticPr fontId="13"/>
  </si>
  <si>
    <t>税収等</t>
    <rPh sb="0" eb="3">
      <t>ゼイシュウナド</t>
    </rPh>
    <phoneticPr fontId="13"/>
  </si>
  <si>
    <t>その他</t>
    <rPh sb="2" eb="3">
      <t>ホカ</t>
    </rPh>
    <phoneticPr fontId="13"/>
  </si>
  <si>
    <t>純行政コスト</t>
    <rPh sb="0" eb="1">
      <t>ジュン</t>
    </rPh>
    <rPh sb="1" eb="3">
      <t>ギョウセイ</t>
    </rPh>
    <phoneticPr fontId="1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</si>
  <si>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</si>
  <si>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</si>
  <si>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3"/>
  </si>
  <si>
    <t>（１）資金の明細</t>
    <rPh sb="3" eb="5">
      <t>シキン</t>
    </rPh>
    <rPh sb="6" eb="8">
      <t>メイサイ</t>
    </rPh>
    <phoneticPr fontId="13"/>
  </si>
  <si>
    <t>要求払預金</t>
    <rPh sb="0" eb="2">
      <t>ヨウキュウ</t>
    </rPh>
    <rPh sb="2" eb="3">
      <t>ハラ</t>
    </rPh>
    <rPh sb="3" eb="5">
      <t>ヨキン</t>
    </rPh>
    <phoneticPr fontId="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</si>
  <si>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</si>
  <si>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3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</si>
  <si>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3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</si>
  <si>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3"/>
  </si>
  <si>
    <t>③投資及び出資金の明細</t>
    <phoneticPr fontId="13"/>
  </si>
  <si>
    <t>④基金の明細</t>
    <phoneticPr fontId="13"/>
  </si>
  <si>
    <t>⑤貸付金の明細</t>
    <phoneticPr fontId="13"/>
  </si>
  <si>
    <t>Ｌ列</t>
    <rPh sb="1" eb="2">
      <t>レツ</t>
    </rPh>
    <phoneticPr fontId="5"/>
  </si>
  <si>
    <t>Ｎ列</t>
    <rPh sb="1" eb="2">
      <t>レツ</t>
    </rPh>
    <phoneticPr fontId="5"/>
  </si>
  <si>
    <t>Ｏ列</t>
    <rPh sb="1" eb="2">
      <t>レツ</t>
    </rPh>
    <phoneticPr fontId="5"/>
  </si>
  <si>
    <t>財産に関する調書</t>
    <rPh sb="0" eb="2">
      <t>ザイサン</t>
    </rPh>
    <rPh sb="3" eb="4">
      <t>カン</t>
    </rPh>
    <rPh sb="6" eb="8">
      <t>チョウショ</t>
    </rPh>
    <phoneticPr fontId="5"/>
  </si>
  <si>
    <t>Ｋ列</t>
    <rPh sb="1" eb="2">
      <t>レツ</t>
    </rPh>
    <phoneticPr fontId="5"/>
  </si>
  <si>
    <t>Ｆ列</t>
    <rPh sb="1" eb="2">
      <t>レツ</t>
    </rPh>
    <phoneticPr fontId="5"/>
  </si>
  <si>
    <t>Ｉ列</t>
    <rPh sb="1" eb="2">
      <t>レツ</t>
    </rPh>
    <phoneticPr fontId="5"/>
  </si>
  <si>
    <t>Ｐ列</t>
    <rPh sb="1" eb="2">
      <t>レツ</t>
    </rPh>
    <phoneticPr fontId="5"/>
  </si>
  <si>
    <t>Ｔ列</t>
    <rPh sb="1" eb="2">
      <t>レツ</t>
    </rPh>
    <phoneticPr fontId="5"/>
  </si>
  <si>
    <t>Ｅ列</t>
    <rPh sb="1" eb="2">
      <t>レツ</t>
    </rPh>
    <phoneticPr fontId="5"/>
  </si>
  <si>
    <t>Ｒ列</t>
    <rPh sb="1" eb="2">
      <t>レツ</t>
    </rPh>
    <phoneticPr fontId="5"/>
  </si>
  <si>
    <t>Ｂ列またはﾋｱﾘﾝｸﾞ</t>
    <rPh sb="1" eb="2">
      <t>レツ</t>
    </rPh>
    <phoneticPr fontId="5"/>
  </si>
  <si>
    <t>Ｑ列</t>
    <rPh sb="1" eb="2">
      <t>レツ</t>
    </rPh>
    <phoneticPr fontId="5"/>
  </si>
  <si>
    <t>Ｍ列</t>
    <rPh sb="1" eb="2">
      <t>レツ</t>
    </rPh>
    <phoneticPr fontId="5"/>
  </si>
  <si>
    <t>Ｇ列</t>
    <rPh sb="1" eb="2">
      <t>レツ</t>
    </rPh>
    <phoneticPr fontId="5"/>
  </si>
  <si>
    <t>-</t>
    <phoneticPr fontId="5"/>
  </si>
  <si>
    <t>　　固定資産税</t>
    <phoneticPr fontId="5"/>
  </si>
  <si>
    <t>　　軽自動車税</t>
    <phoneticPr fontId="5"/>
  </si>
  <si>
    <t>　　使用料</t>
    <phoneticPr fontId="5"/>
  </si>
  <si>
    <t>　　雑入</t>
    <phoneticPr fontId="5"/>
  </si>
  <si>
    <t>-</t>
    <phoneticPr fontId="5"/>
  </si>
  <si>
    <t>その他</t>
    <rPh sb="2" eb="3">
      <t>タ</t>
    </rPh>
    <phoneticPr fontId="5"/>
  </si>
  <si>
    <t>他団体への公共施設等整備
補助金等(所有外資産分)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3" eb="16">
      <t>ホジョキン</t>
    </rPh>
    <rPh sb="16" eb="17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3"/>
  </si>
  <si>
    <t>（単位：　円　）</t>
    <rPh sb="1" eb="3">
      <t>タンイ</t>
    </rPh>
    <rPh sb="5" eb="6">
      <t>エン</t>
    </rPh>
    <phoneticPr fontId="13"/>
  </si>
  <si>
    <t>（単位：　円　）</t>
    <rPh sb="1" eb="3">
      <t>タンイ</t>
    </rPh>
    <rPh sb="5" eb="6">
      <t>エン</t>
    </rPh>
    <phoneticPr fontId="19"/>
  </si>
  <si>
    <t>（単位：　円　）</t>
    <rPh sb="1" eb="3">
      <t>タンイ</t>
    </rPh>
    <rPh sb="5" eb="6">
      <t>エン</t>
    </rPh>
    <phoneticPr fontId="5"/>
  </si>
  <si>
    <t>（単位：　円　）</t>
    <rPh sb="5" eb="6">
      <t>エン</t>
    </rPh>
    <phoneticPr fontId="5"/>
  </si>
  <si>
    <t>益田地区広域市町村圏事務組合</t>
  </si>
  <si>
    <t>第三セクター等</t>
    <rPh sb="0" eb="1">
      <t>ダイ</t>
    </rPh>
    <rPh sb="1" eb="2">
      <t>サン</t>
    </rPh>
    <rPh sb="6" eb="7">
      <t>ナド</t>
    </rPh>
    <phoneticPr fontId="1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</si>
  <si>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</si>
  <si>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</si>
  <si>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福祉</t>
  </si>
  <si>
    <t>産業振興</t>
  </si>
  <si>
    <t>萩・石見空港利用拡大促進協議会</t>
  </si>
  <si>
    <t>臨時福祉給付金</t>
  </si>
  <si>
    <t>附属明細書（一般会計等）</t>
    <rPh sb="0" eb="2">
      <t>フゾク</t>
    </rPh>
    <rPh sb="2" eb="5">
      <t>メイサイショ</t>
    </rPh>
    <rPh sb="6" eb="11">
      <t>イッパンカイケイトウ</t>
    </rPh>
    <phoneticPr fontId="13"/>
  </si>
  <si>
    <t>税収等</t>
    <rPh sb="0" eb="2">
      <t>ゼイシュウ</t>
    </rPh>
    <rPh sb="2" eb="3">
      <t>トウ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</si>
  <si>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</si>
  <si>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（参考）財産に関する
調書記載額（千円）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rPh sb="17" eb="19">
      <t>センエン</t>
    </rPh>
    <phoneticPr fontId="13"/>
  </si>
  <si>
    <t>(参考)財産に関する
調書記載額（千円）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rPh sb="17" eb="19">
      <t>センエン</t>
    </rPh>
    <phoneticPr fontId="5"/>
  </si>
  <si>
    <t>（参考）
貸付金計（千円）</t>
    <rPh sb="1" eb="3">
      <t>サンコウ</t>
    </rPh>
    <rPh sb="5" eb="8">
      <t>カシツケキン</t>
    </rPh>
    <rPh sb="8" eb="9">
      <t>ケイ</t>
    </rPh>
    <rPh sb="10" eb="12">
      <t>センエン</t>
    </rPh>
    <phoneticPr fontId="5"/>
  </si>
  <si>
    <t>　　財産運用収入</t>
    <phoneticPr fontId="5"/>
  </si>
  <si>
    <t>内部相殺金額</t>
    <rPh sb="0" eb="2">
      <t>ナイブ</t>
    </rPh>
    <rPh sb="2" eb="4">
      <t>ソウサイ</t>
    </rPh>
    <rPh sb="4" eb="6">
      <t>キンガク</t>
    </rPh>
    <phoneticPr fontId="5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</si>
  <si>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5"/>
  </si>
  <si>
    <t>総計</t>
    <rPh sb="0" eb="2">
      <t>ソウケイ</t>
    </rPh>
    <phoneticPr fontId="5"/>
  </si>
  <si>
    <t>手許現金</t>
    <rPh sb="0" eb="2">
      <t>テモト</t>
    </rPh>
    <rPh sb="2" eb="4">
      <t>ゲンキン</t>
    </rPh>
    <phoneticPr fontId="5"/>
  </si>
  <si>
    <t>株式会社サンエム</t>
    <rPh sb="0" eb="2">
      <t>カブシキ</t>
    </rPh>
    <rPh sb="2" eb="4">
      <t>カイシャ</t>
    </rPh>
    <phoneticPr fontId="4"/>
  </si>
  <si>
    <t>株式会社エポックかきのきむら</t>
    <rPh sb="0" eb="2">
      <t>カブシキ</t>
    </rPh>
    <rPh sb="2" eb="4">
      <t>カイシャ</t>
    </rPh>
    <phoneticPr fontId="4"/>
  </si>
  <si>
    <t>吉賀町土地開発公社</t>
    <rPh sb="0" eb="2">
      <t>ヨシカ</t>
    </rPh>
    <rPh sb="2" eb="3">
      <t>チョウ</t>
    </rPh>
    <rPh sb="3" eb="5">
      <t>トチ</t>
    </rPh>
    <rPh sb="5" eb="7">
      <t>カイハツ</t>
    </rPh>
    <rPh sb="7" eb="9">
      <t>コウシャ</t>
    </rPh>
    <phoneticPr fontId="4"/>
  </si>
  <si>
    <t>益田地区広域市町村圏事務組合</t>
    <rPh sb="0" eb="2">
      <t>マスダ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4"/>
  </si>
  <si>
    <t>（社）吉賀町農業公社</t>
    <rPh sb="1" eb="2">
      <t>シャ</t>
    </rPh>
    <rPh sb="3" eb="5">
      <t>ヨシカ</t>
    </rPh>
    <rPh sb="5" eb="6">
      <t>チョウ</t>
    </rPh>
    <rPh sb="6" eb="8">
      <t>ノウギョウ</t>
    </rPh>
    <rPh sb="8" eb="10">
      <t>コウシャ</t>
    </rPh>
    <phoneticPr fontId="4"/>
  </si>
  <si>
    <t>石見空港ターミナルビル株式会社</t>
    <rPh sb="0" eb="2">
      <t>イワミ</t>
    </rPh>
    <rPh sb="2" eb="4">
      <t>クウコウ</t>
    </rPh>
    <rPh sb="11" eb="13">
      <t>カブシキ</t>
    </rPh>
    <rPh sb="13" eb="15">
      <t>カイシャ</t>
    </rPh>
    <phoneticPr fontId="4"/>
  </si>
  <si>
    <t>株式会社山陰中央新報社</t>
    <rPh sb="0" eb="2">
      <t>カブシキ</t>
    </rPh>
    <rPh sb="2" eb="4">
      <t>カイシャ</t>
    </rPh>
    <rPh sb="4" eb="6">
      <t>サンイン</t>
    </rPh>
    <rPh sb="6" eb="8">
      <t>チュウオウ</t>
    </rPh>
    <rPh sb="8" eb="10">
      <t>シンポウ</t>
    </rPh>
    <rPh sb="10" eb="11">
      <t>シャ</t>
    </rPh>
    <phoneticPr fontId="4"/>
  </si>
  <si>
    <t>（財）島根県西部勤労者共済会</t>
    <rPh sb="1" eb="2">
      <t>ザイ</t>
    </rPh>
    <rPh sb="3" eb="6">
      <t>シマネケン</t>
    </rPh>
    <rPh sb="6" eb="8">
      <t>セイブ</t>
    </rPh>
    <rPh sb="8" eb="11">
      <t>キンロウシャ</t>
    </rPh>
    <rPh sb="11" eb="13">
      <t>キョウサイ</t>
    </rPh>
    <rPh sb="13" eb="14">
      <t>カイ</t>
    </rPh>
    <phoneticPr fontId="4"/>
  </si>
  <si>
    <t>島根県農業信用基金協会</t>
    <rPh sb="0" eb="3">
      <t>シマネケン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</si>
  <si>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</si>
  <si>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（財）島根県難病研究所</t>
    <rPh sb="1" eb="2">
      <t>ザイ</t>
    </rPh>
    <rPh sb="3" eb="6">
      <t>シマネケン</t>
    </rPh>
    <rPh sb="6" eb="8">
      <t>ナンビョウ</t>
    </rPh>
    <rPh sb="8" eb="11">
      <t>ケンキュウジョ</t>
    </rPh>
    <phoneticPr fontId="4"/>
  </si>
  <si>
    <t>島根県林業公社</t>
    <rPh sb="0" eb="3">
      <t>シマネケン</t>
    </rPh>
    <rPh sb="3" eb="5">
      <t>リンギョウ</t>
    </rPh>
    <rPh sb="5" eb="7">
      <t>コウシャ</t>
    </rPh>
    <phoneticPr fontId="4"/>
  </si>
  <si>
    <t>高津川森林組合</t>
    <rPh sb="0" eb="2">
      <t>タカツ</t>
    </rPh>
    <rPh sb="2" eb="3">
      <t>カワ</t>
    </rPh>
    <rPh sb="3" eb="5">
      <t>シンリン</t>
    </rPh>
    <rPh sb="5" eb="7">
      <t>クミアイ</t>
    </rPh>
    <phoneticPr fontId="4"/>
  </si>
  <si>
    <t>（財）島根県みどりの担い手育成基金</t>
    <rPh sb="1" eb="2">
      <t>ザイ</t>
    </rPh>
    <rPh sb="3" eb="6">
      <t>シマネケン</t>
    </rPh>
    <rPh sb="10" eb="11">
      <t>ニナ</t>
    </rPh>
    <rPh sb="12" eb="13">
      <t>テ</t>
    </rPh>
    <rPh sb="13" eb="15">
      <t>イクセイ</t>
    </rPh>
    <rPh sb="15" eb="17">
      <t>キキン</t>
    </rPh>
    <phoneticPr fontId="4"/>
  </si>
  <si>
    <t>（財）島根県育英会</t>
    <rPh sb="1" eb="2">
      <t>ザイ</t>
    </rPh>
    <rPh sb="3" eb="6">
      <t>シマネケン</t>
    </rPh>
    <rPh sb="6" eb="9">
      <t>イクエイカイ</t>
    </rPh>
    <phoneticPr fontId="4"/>
  </si>
  <si>
    <t>（財）島根県西部山村振興財団</t>
    <rPh sb="1" eb="2">
      <t>ザイ</t>
    </rPh>
    <rPh sb="3" eb="6">
      <t>シマネケン</t>
    </rPh>
    <rPh sb="6" eb="8">
      <t>セイブ</t>
    </rPh>
    <rPh sb="8" eb="10">
      <t>サンソン</t>
    </rPh>
    <rPh sb="10" eb="12">
      <t>シンコウ</t>
    </rPh>
    <rPh sb="12" eb="14">
      <t>ザイダン</t>
    </rPh>
    <phoneticPr fontId="4"/>
  </si>
  <si>
    <t>（財）島根県消防協会</t>
    <rPh sb="1" eb="2">
      <t>ザイ</t>
    </rPh>
    <rPh sb="3" eb="6">
      <t>シマネケン</t>
    </rPh>
    <rPh sb="6" eb="8">
      <t>ショウボウ</t>
    </rPh>
    <rPh sb="8" eb="10">
      <t>キョウカイ</t>
    </rPh>
    <phoneticPr fontId="4"/>
  </si>
  <si>
    <t>（財）砂防フロンティア整備推進機構</t>
    <rPh sb="1" eb="2">
      <t>ザイ</t>
    </rPh>
    <rPh sb="3" eb="5">
      <t>サボウ</t>
    </rPh>
    <rPh sb="11" eb="13">
      <t>セイビ</t>
    </rPh>
    <rPh sb="13" eb="15">
      <t>スイシン</t>
    </rPh>
    <rPh sb="15" eb="17">
      <t>キコウ</t>
    </rPh>
    <phoneticPr fontId="4"/>
  </si>
  <si>
    <t>（財）島根県暴力追放県民センター</t>
    <rPh sb="1" eb="2">
      <t>ザイ</t>
    </rPh>
    <rPh sb="3" eb="6">
      <t>シマネケン</t>
    </rPh>
    <rPh sb="6" eb="8">
      <t>ボウリョク</t>
    </rPh>
    <rPh sb="8" eb="10">
      <t>ツイホウ</t>
    </rPh>
    <rPh sb="10" eb="12">
      <t>ケンミン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</si>
  <si>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</si>
  <si>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財政調整基金</t>
  </si>
  <si>
    <t>学校基金</t>
  </si>
  <si>
    <t>減債基金</t>
  </si>
  <si>
    <t>ふるさと創生基金</t>
  </si>
  <si>
    <t>土地開発基金</t>
  </si>
  <si>
    <t>地域福祉基金</t>
  </si>
  <si>
    <t>ふるさと水と土保全対策基金</t>
  </si>
  <si>
    <t>人材育成基金</t>
  </si>
  <si>
    <t>興学資金基金</t>
  </si>
  <si>
    <t>まちづくり基金</t>
  </si>
  <si>
    <t>ふるさと応援基金</t>
  </si>
  <si>
    <t>　　 特別医療法人石州会</t>
    <phoneticPr fontId="5"/>
  </si>
  <si>
    <t>　　 株式会社サンエム</t>
    <phoneticPr fontId="5"/>
  </si>
  <si>
    <t>　　社会福祉士及び介護福祉士修学資金貸付金</t>
    <phoneticPr fontId="5"/>
  </si>
  <si>
    <t>　　興学資金貸付金</t>
    <phoneticPr fontId="5"/>
  </si>
  <si>
    <t>　　 特別医療法人石州会</t>
    <phoneticPr fontId="5"/>
  </si>
  <si>
    <t>　　 株式会社サンエム</t>
    <phoneticPr fontId="5"/>
  </si>
  <si>
    <t>　　社会福祉士及び介護福祉士修学資金貸付金</t>
    <phoneticPr fontId="5"/>
  </si>
  <si>
    <t>　　興学資金貸付金</t>
    <phoneticPr fontId="5"/>
  </si>
  <si>
    <t>　　町民税</t>
    <phoneticPr fontId="5"/>
  </si>
  <si>
    <t>　　町民税</t>
    <phoneticPr fontId="5"/>
  </si>
  <si>
    <t>島根県電子調達システム負担金</t>
    <rPh sb="13" eb="14">
      <t>キン</t>
    </rPh>
    <phoneticPr fontId="4"/>
  </si>
  <si>
    <t>島根県</t>
    <rPh sb="0" eb="3">
      <t>シマネケン</t>
    </rPh>
    <phoneticPr fontId="4"/>
  </si>
  <si>
    <t>総務</t>
  </si>
  <si>
    <t>島根県</t>
  </si>
  <si>
    <t>島根県防災システム管理運営負担金</t>
  </si>
  <si>
    <t>島根県防災システム管理運営負担金</t>
    <phoneticPr fontId="5"/>
  </si>
  <si>
    <t>消防</t>
  </si>
  <si>
    <t>消防</t>
    <phoneticPr fontId="5"/>
  </si>
  <si>
    <t>鹿足郡事務組合</t>
  </si>
  <si>
    <t>鹿足郡事務組合負担金</t>
  </si>
  <si>
    <t>鹿足郡事務組合負担金</t>
    <phoneticPr fontId="5"/>
  </si>
  <si>
    <t>総務</t>
    <phoneticPr fontId="5"/>
  </si>
  <si>
    <t>益田地区広域市町村圏事務組合設備整備負担金</t>
    <phoneticPr fontId="5"/>
  </si>
  <si>
    <t>つどいの広場全国連絡協議会負担金</t>
  </si>
  <si>
    <t>ＮＰＯ法人子育てひろば全国連絡協議会</t>
  </si>
  <si>
    <t>いのち・愛・人権展益美鹿実行委員会</t>
  </si>
  <si>
    <t>いのち・愛・人権展益田・鹿足実行委員会負担金</t>
    <phoneticPr fontId="5"/>
  </si>
  <si>
    <t>教育</t>
  </si>
  <si>
    <t>生活バス路線対策負担金</t>
    <rPh sb="0" eb="2">
      <t>セイカツ</t>
    </rPh>
    <rPh sb="4" eb="6">
      <t>ロセン</t>
    </rPh>
    <rPh sb="6" eb="8">
      <t>タイサク</t>
    </rPh>
    <rPh sb="8" eb="11">
      <t>フタンキン</t>
    </rPh>
    <phoneticPr fontId="4"/>
  </si>
  <si>
    <t>岩国市</t>
    <rPh sb="0" eb="3">
      <t>イワクニシ</t>
    </rPh>
    <phoneticPr fontId="4"/>
  </si>
  <si>
    <t>生活バス路線確保対策事業費補助金</t>
  </si>
  <si>
    <t>柿木産業</t>
    <rPh sb="0" eb="2">
      <t>カキノキ</t>
    </rPh>
    <rPh sb="2" eb="4">
      <t>サンギョウ</t>
    </rPh>
    <phoneticPr fontId="4"/>
  </si>
  <si>
    <t>サクラマスプロジェクト地域会議補助金</t>
  </si>
  <si>
    <t>各地区サクラマスプロジェクト</t>
    <rPh sb="0" eb="1">
      <t>カク</t>
    </rPh>
    <rPh sb="1" eb="3">
      <t>チク</t>
    </rPh>
    <phoneticPr fontId="4"/>
  </si>
  <si>
    <t>島根県保育協議会負担金</t>
  </si>
  <si>
    <t>かのあし保育協議会</t>
  </si>
  <si>
    <t>簡易水道受益者分担金</t>
  </si>
  <si>
    <t>簡易水道事業</t>
    <rPh sb="0" eb="2">
      <t>カンイ</t>
    </rPh>
    <rPh sb="2" eb="4">
      <t>スイドウ</t>
    </rPh>
    <rPh sb="4" eb="6">
      <t>ジギョウ</t>
    </rPh>
    <phoneticPr fontId="4"/>
  </si>
  <si>
    <t>簡易水道受益者負担金</t>
  </si>
  <si>
    <t>下水道受益者負担金</t>
    <rPh sb="0" eb="3">
      <t>ゲスイドウ</t>
    </rPh>
    <rPh sb="3" eb="6">
      <t>ジュエキシャ</t>
    </rPh>
    <rPh sb="6" eb="9">
      <t>フタンキン</t>
    </rPh>
    <phoneticPr fontId="4"/>
  </si>
  <si>
    <t>下水道事業</t>
    <rPh sb="0" eb="3">
      <t>ゲスイドウ</t>
    </rPh>
    <rPh sb="3" eb="5">
      <t>ジギョウ</t>
    </rPh>
    <phoneticPr fontId="4"/>
  </si>
  <si>
    <t>環境衛生</t>
  </si>
  <si>
    <t>研修等負担金</t>
  </si>
  <si>
    <t>研修講習団体</t>
    <rPh sb="0" eb="2">
      <t>ケンシュウ</t>
    </rPh>
    <rPh sb="2" eb="4">
      <t>コウシュウ</t>
    </rPh>
    <rPh sb="4" eb="6">
      <t>ダンタイ</t>
    </rPh>
    <phoneticPr fontId="4"/>
  </si>
  <si>
    <t>浄化槽維持管理費補助金</t>
  </si>
  <si>
    <t>支給対象者</t>
    <rPh sb="0" eb="2">
      <t>シキュウ</t>
    </rPh>
    <rPh sb="2" eb="4">
      <t>タイショウ</t>
    </rPh>
    <rPh sb="4" eb="5">
      <t>シャ</t>
    </rPh>
    <phoneticPr fontId="4"/>
  </si>
  <si>
    <t>妊産婦通院補助金</t>
  </si>
  <si>
    <t>医療従事者等確保対策補助金</t>
  </si>
  <si>
    <t>個別合併処理浄化槽設置費補助金</t>
  </si>
  <si>
    <t>簡易給水施設整備事業補助金</t>
  </si>
  <si>
    <t>土づくり事業費補助金</t>
  </si>
  <si>
    <t>畜産経営維持緊急支援資金利子補給</t>
  </si>
  <si>
    <t>農作物等獣被害防止対策事業補助金</t>
  </si>
  <si>
    <t>みんなでひろげる有機の郷事業補助金</t>
  </si>
  <si>
    <t>狩猟免許取得促進事業補助金</t>
  </si>
  <si>
    <t>簡易作業路開設及び修繕事業補助金</t>
  </si>
  <si>
    <t>農地流動化補助金</t>
  </si>
  <si>
    <t>農林業生産振興補助金</t>
  </si>
  <si>
    <t>野菜等生産施設整備事業補助金</t>
  </si>
  <si>
    <t>半農半Ⅹ支援事業補助金</t>
    <phoneticPr fontId="5"/>
  </si>
  <si>
    <t>青年就農給付金</t>
  </si>
  <si>
    <t>産業振興</t>
    <phoneticPr fontId="5"/>
  </si>
  <si>
    <t>農業復旧対策事業費補助金</t>
  </si>
  <si>
    <t>分収林収益分配金</t>
  </si>
  <si>
    <t>農地農業用施設整備事業補助金</t>
  </si>
  <si>
    <t>高津川流域産木材活用促進事業費補助金</t>
  </si>
  <si>
    <t>新農林水産振興がんばる地域応援総合事業費補助金</t>
  </si>
  <si>
    <t>高津川流域木材を生かした家具・建具づくり支援事業費補助金</t>
    <phoneticPr fontId="5"/>
  </si>
  <si>
    <t>産業活性化支援事業補助金</t>
  </si>
  <si>
    <t>東京スカイツリー入館料補助</t>
  </si>
  <si>
    <t>萩・石見空港利用促進事業補助金</t>
  </si>
  <si>
    <t>移住体験プログラム支援事業補助金</t>
  </si>
  <si>
    <t>住宅改修促進事業補助金</t>
  </si>
  <si>
    <t>地域商業等支援事業補助金</t>
  </si>
  <si>
    <t>創業チャレンジ支援事業補助金</t>
  </si>
  <si>
    <t>空き家活用集落担い手確保事業補助金</t>
  </si>
  <si>
    <t>ＵＩターン子育て支援事業補助金</t>
  </si>
  <si>
    <t>家財等処分補助金</t>
  </si>
  <si>
    <t>子育て世代住宅取得資金利子補給金</t>
  </si>
  <si>
    <t>移住希望者視察来町支援補助金</t>
  </si>
  <si>
    <t>ケーブルテレビ新規加入者助成金</t>
  </si>
  <si>
    <t>住宅用太陽光発電導入促進事業費補助金</t>
  </si>
  <si>
    <t>住宅用木質バイオマス熱利用設備導入促進事業費補助金</t>
  </si>
  <si>
    <t>福祉</t>
    <phoneticPr fontId="5"/>
  </si>
  <si>
    <t>ストマ用装具助成費</t>
  </si>
  <si>
    <t>緊急通報装置設置等費用助成事業補助金</t>
  </si>
  <si>
    <t>低所得の障害・遺族基礎年金受給者向けの給付金</t>
  </si>
  <si>
    <t>婚姻による新生活支援事業費補助金</t>
  </si>
  <si>
    <t>自主防災組織支援事業補助金</t>
  </si>
  <si>
    <t>自主防災組織</t>
    <rPh sb="0" eb="2">
      <t>ジシュ</t>
    </rPh>
    <rPh sb="2" eb="4">
      <t>ボウサイ</t>
    </rPh>
    <rPh sb="4" eb="6">
      <t>ソシキ</t>
    </rPh>
    <phoneticPr fontId="4"/>
  </si>
  <si>
    <t>防犯灯設置費助成金</t>
  </si>
  <si>
    <t>自治会</t>
    <rPh sb="0" eb="3">
      <t>ジチカイ</t>
    </rPh>
    <phoneticPr fontId="4"/>
  </si>
  <si>
    <t>自治振興奨励金</t>
  </si>
  <si>
    <t>地域の活力創出支援事業補助金</t>
  </si>
  <si>
    <t>敬老祝賀会事業補助金</t>
  </si>
  <si>
    <t>各種スポーツ等補助金</t>
  </si>
  <si>
    <t>自治会長会</t>
    <rPh sb="0" eb="2">
      <t>ジチ</t>
    </rPh>
    <rPh sb="2" eb="4">
      <t>カイチョウ</t>
    </rPh>
    <rPh sb="4" eb="5">
      <t>カイ</t>
    </rPh>
    <phoneticPr fontId="4"/>
  </si>
  <si>
    <t>自治振興交付金</t>
  </si>
  <si>
    <t>島根県学力調査負担金</t>
  </si>
  <si>
    <t>高津川地区中山間地域総合整備事業負担金</t>
  </si>
  <si>
    <t>立河内地区農地環境整備事業負担金</t>
  </si>
  <si>
    <t>急傾斜地崩壊対策事業負担金</t>
  </si>
  <si>
    <t>生活インフラ・国土保全</t>
  </si>
  <si>
    <t>生活インフラ・国土保全</t>
    <phoneticPr fontId="5"/>
  </si>
  <si>
    <t>外部システム利用負担金</t>
    <rPh sb="0" eb="2">
      <t>ガイブ</t>
    </rPh>
    <rPh sb="6" eb="8">
      <t>リヨウ</t>
    </rPh>
    <rPh sb="8" eb="11">
      <t>フタンキン</t>
    </rPh>
    <phoneticPr fontId="4"/>
  </si>
  <si>
    <t>しまね電子申請サービス負担金</t>
  </si>
  <si>
    <t>島根県後期高齢者医療広域連合負担金</t>
    <rPh sb="0" eb="3">
      <t>シマネケン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7">
      <t>フタンキン</t>
    </rPh>
    <phoneticPr fontId="4"/>
  </si>
  <si>
    <t>島根県後期高齢者医療広域連合</t>
    <rPh sb="0" eb="3">
      <t>シマネケン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4"/>
  </si>
  <si>
    <t>発電関係市町村全国協議会負担金</t>
  </si>
  <si>
    <t>ダム・発電関係市町村全国協議会</t>
    <phoneticPr fontId="5"/>
  </si>
  <si>
    <t>精神障がい者家族会補助金</t>
  </si>
  <si>
    <t>地域団体</t>
    <rPh sb="0" eb="2">
      <t>チイキ</t>
    </rPh>
    <rPh sb="2" eb="4">
      <t>ダンタイ</t>
    </rPh>
    <phoneticPr fontId="4"/>
  </si>
  <si>
    <t>ハンター保険補助金</t>
  </si>
  <si>
    <t>鳥獣捕獲器具整備事業補助金</t>
  </si>
  <si>
    <t>石見神楽出張上演補助金</t>
  </si>
  <si>
    <t>地域団体</t>
    <rPh sb="0" eb="4">
      <t>チイキダンタイ</t>
    </rPh>
    <phoneticPr fontId="4"/>
  </si>
  <si>
    <t>神楽競演大会補助金</t>
  </si>
  <si>
    <t>ふるさと夏まつり事業補助金</t>
  </si>
  <si>
    <t>長瀬地域交通対策事業補助金</t>
  </si>
  <si>
    <t>げんき地域づくり事業補助金</t>
  </si>
  <si>
    <t>地域団体（農業）</t>
    <rPh sb="0" eb="2">
      <t>チイキ</t>
    </rPh>
    <rPh sb="2" eb="4">
      <t>ダンタイ</t>
    </rPh>
    <rPh sb="5" eb="7">
      <t>ノウギョウ</t>
    </rPh>
    <phoneticPr fontId="4"/>
  </si>
  <si>
    <t>農地維持支払交付金</t>
  </si>
  <si>
    <t>資源向上支払交付金（共同活動）</t>
  </si>
  <si>
    <t>資源向上支払交付金（長寿命化活動）</t>
  </si>
  <si>
    <t>県単農地集積促進事業補助金</t>
  </si>
  <si>
    <t>朝倉地区圃場排水路負担金</t>
  </si>
  <si>
    <t>注連川地区圃場排水路負担金</t>
  </si>
  <si>
    <t>町道償還金</t>
  </si>
  <si>
    <t>中山間地域等直接支払交付金</t>
  </si>
  <si>
    <t>地域団体（農業）</t>
    <rPh sb="0" eb="2">
      <t>チイキ</t>
    </rPh>
    <rPh sb="2" eb="4">
      <t>ダンタイ</t>
    </rPh>
    <phoneticPr fontId="4"/>
  </si>
  <si>
    <t>石西地域プロモーション業務負担金</t>
  </si>
  <si>
    <t>町外企業</t>
    <rPh sb="0" eb="2">
      <t>チョウガイ</t>
    </rPh>
    <rPh sb="2" eb="4">
      <t>キギョウ</t>
    </rPh>
    <phoneticPr fontId="4"/>
  </si>
  <si>
    <t>スポーツ文化交流促進事業補助金</t>
  </si>
  <si>
    <t>町外団体</t>
    <rPh sb="0" eb="2">
      <t>チョウガイ</t>
    </rPh>
    <rPh sb="2" eb="4">
      <t>ダンタイ</t>
    </rPh>
    <phoneticPr fontId="4"/>
  </si>
  <si>
    <t>民間賃貸住宅建設補助金</t>
  </si>
  <si>
    <t>町内事業者</t>
    <rPh sb="0" eb="5">
      <t>チョウナイジギョウシャ</t>
    </rPh>
    <phoneticPr fontId="4"/>
  </si>
  <si>
    <t>企業立地促進助成金</t>
  </si>
  <si>
    <t>企業誘致視察補助金</t>
  </si>
  <si>
    <t>雇用促進及び資格取得支援助成金</t>
  </si>
  <si>
    <t>町内事業者</t>
    <rPh sb="0" eb="2">
      <t>チョウナイ</t>
    </rPh>
    <rPh sb="2" eb="5">
      <t>ジギョウシャ</t>
    </rPh>
    <phoneticPr fontId="4"/>
  </si>
  <si>
    <t>きのこの里づくり事業費補助金</t>
  </si>
  <si>
    <t>中小企業育成資金利子補給金</t>
  </si>
  <si>
    <t>緊急信用保証料補給金</t>
  </si>
  <si>
    <t>小規模事業者経営改善資金利子補給金</t>
  </si>
  <si>
    <t>浄化槽利用負担金</t>
  </si>
  <si>
    <t>町内事業所</t>
    <rPh sb="0" eb="2">
      <t>チョウナイ</t>
    </rPh>
    <rPh sb="2" eb="5">
      <t>ジギョウショ</t>
    </rPh>
    <phoneticPr fontId="4"/>
  </si>
  <si>
    <t>農業集落排水受益者負担金</t>
    <rPh sb="0" eb="2">
      <t>ノウギョウ</t>
    </rPh>
    <rPh sb="2" eb="4">
      <t>シュウラク</t>
    </rPh>
    <rPh sb="4" eb="6">
      <t>ハイスイ</t>
    </rPh>
    <rPh sb="6" eb="9">
      <t>ジュエキシャ</t>
    </rPh>
    <rPh sb="9" eb="11">
      <t>フタン</t>
    </rPh>
    <rPh sb="11" eb="12">
      <t>キン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</si>
  <si>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</si>
  <si>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岩国益田観光連絡協議会負担金</t>
  </si>
  <si>
    <t>ピュアライン岩国・益田観光連絡協議会</t>
  </si>
  <si>
    <t>病後児保育事業補助金</t>
  </si>
  <si>
    <t>保育所</t>
    <rPh sb="0" eb="2">
      <t>ホイク</t>
    </rPh>
    <rPh sb="2" eb="3">
      <t>ショ</t>
    </rPh>
    <phoneticPr fontId="4"/>
  </si>
  <si>
    <t>延長保育事業補助金</t>
  </si>
  <si>
    <t>保育所運営費負担金</t>
  </si>
  <si>
    <t>法人保育所運営費補助金</t>
  </si>
  <si>
    <t>障がい児保育事業補助金</t>
  </si>
  <si>
    <t>地域活動事業補助金</t>
  </si>
  <si>
    <t>一時保育事業補助金</t>
  </si>
  <si>
    <t>保育士正規職員化促進補助金</t>
  </si>
  <si>
    <t>法人保育所施設修繕費補助金</t>
  </si>
  <si>
    <t>七光保育所建設利子補給金</t>
  </si>
  <si>
    <t>保育所園庭整備補助金</t>
  </si>
  <si>
    <t>子育て講座体験学習等補助金</t>
  </si>
  <si>
    <t>第二次救急医療負担金</t>
  </si>
  <si>
    <t>益田市</t>
    <rPh sb="0" eb="3">
      <t>マスダシ</t>
    </rPh>
    <phoneticPr fontId="4"/>
  </si>
  <si>
    <t>六日市交通</t>
    <rPh sb="0" eb="3">
      <t>ムイカイチ</t>
    </rPh>
    <rPh sb="3" eb="5">
      <t>コウツウ</t>
    </rPh>
    <phoneticPr fontId="4"/>
  </si>
  <si>
    <t>夢花マラソン補助金</t>
  </si>
  <si>
    <t>よしか・夢・花・マラソン実行委員会</t>
  </si>
  <si>
    <t>吉賀町連合婦人会</t>
    <rPh sb="0" eb="3">
      <t>ヨシカチョウ</t>
    </rPh>
    <rPh sb="3" eb="5">
      <t>レンゴウ</t>
    </rPh>
    <rPh sb="5" eb="8">
      <t>フジンカイ</t>
    </rPh>
    <phoneticPr fontId="4"/>
  </si>
  <si>
    <t>障がい者自立支援特別対策事業補助金</t>
  </si>
  <si>
    <t>よしかの里</t>
  </si>
  <si>
    <t>地域産業人材育成事業費補助金</t>
  </si>
  <si>
    <t>よしか立志塾実施協議会</t>
  </si>
  <si>
    <t>益田鹿足公民館協議会負担金</t>
  </si>
  <si>
    <t>益田・鹿足公民館協議会</t>
  </si>
  <si>
    <t>益田鹿足成年後見センター会費</t>
  </si>
  <si>
    <t>益田・鹿足成年後見センター</t>
  </si>
  <si>
    <t>益田鹿足雇用推進協議会負担金</t>
  </si>
  <si>
    <t>益田鹿足雇用推進協議会</t>
  </si>
  <si>
    <t>益田鹿足市町教育委員連合会負担金</t>
  </si>
  <si>
    <t>益田鹿足市町教育委員会連合会</t>
  </si>
  <si>
    <t>益田鹿足地方入所判定運営協議会負担金</t>
  </si>
  <si>
    <t>益田鹿足地方入所判定運営協議会</t>
  </si>
  <si>
    <t>益田人権擁護委員協議会負担金</t>
  </si>
  <si>
    <t>益田人権擁護委員協議会</t>
  </si>
  <si>
    <t>周産期医療維持・継続等支援負担金</t>
  </si>
  <si>
    <t>益田赤十字病院</t>
  </si>
  <si>
    <t>益田地域農業委員会協議会負担金</t>
  </si>
  <si>
    <t>益田地域農業委員会協議会</t>
  </si>
  <si>
    <t>益田地区広域市町村圏事務組合負担金</t>
  </si>
  <si>
    <t>益田地区広域市町村圏事務組合負担金</t>
    <rPh sb="14" eb="17">
      <t>フタンキン</t>
    </rPh>
    <phoneticPr fontId="4"/>
  </si>
  <si>
    <t>益田広域審査会負担金</t>
  </si>
  <si>
    <t>益田地区広域市町村圏事務組合負担金</t>
    <phoneticPr fontId="5"/>
  </si>
  <si>
    <t>租税教育推進協議会負担金</t>
  </si>
  <si>
    <t>益田地区租税教育推進協議会</t>
  </si>
  <si>
    <t>「しまね留学」広域連携事業負担金</t>
  </si>
  <si>
    <t>海士町</t>
  </si>
  <si>
    <t>環境王国連絡協議会負担金</t>
  </si>
  <si>
    <t>環境王国認定市町村連絡協議会</t>
  </si>
  <si>
    <t>吉賀匹見線期成同盟会負担金</t>
  </si>
  <si>
    <t>吉賀・匹見線期成同盟会</t>
  </si>
  <si>
    <t>吉賀地区同和教育連絡会補助金</t>
  </si>
  <si>
    <t>吉賀地区人権・同和教育連絡会</t>
  </si>
  <si>
    <t>小規模店舗連携活動支援事業補助金</t>
  </si>
  <si>
    <t>吉賀町スタンプ会協議会</t>
  </si>
  <si>
    <t>吉賀町学校給食会</t>
  </si>
  <si>
    <t>学校給食会運営補助金</t>
  </si>
  <si>
    <t>学校教育研究会補助金</t>
  </si>
  <si>
    <t>吉賀町学校教育研究会</t>
  </si>
  <si>
    <t>環境保全型農業直接支払交付金</t>
  </si>
  <si>
    <t>吉賀町環境保全型農業推進協議会</t>
  </si>
  <si>
    <t>観光協会補助金</t>
  </si>
  <si>
    <t>吉賀町観光協会</t>
  </si>
  <si>
    <t>成年後見人等支援補助金</t>
  </si>
  <si>
    <t>吉賀町社会福祉協議会</t>
  </si>
  <si>
    <t>社会福祉法人利用者負担軽減事業補助金</t>
  </si>
  <si>
    <t>社会福祉協議会補助金</t>
  </si>
  <si>
    <t>介護サービス提供支援事業補助金</t>
  </si>
  <si>
    <t>手をつなぐ育成会補助金</t>
  </si>
  <si>
    <t>吉賀町手をつなぐ育成会</t>
  </si>
  <si>
    <t>吉賀町商工会</t>
  </si>
  <si>
    <t>商工会補助金</t>
    <phoneticPr fontId="5"/>
  </si>
  <si>
    <t>小学校体育連盟補助金</t>
  </si>
  <si>
    <t>吉賀町小学校体育連盟</t>
  </si>
  <si>
    <t>小学校修学旅行補助金</t>
  </si>
  <si>
    <t>吉賀町小学校連合修学旅行団</t>
  </si>
  <si>
    <t>消費者問題研究協議会補助金</t>
  </si>
  <si>
    <t>吉賀町消費者問題研究協議会</t>
  </si>
  <si>
    <t>食生活改善委員会補助金</t>
  </si>
  <si>
    <t>吉賀町食生活改善推進協議会</t>
  </si>
  <si>
    <t>青少年健全育成協議会補助金</t>
  </si>
  <si>
    <t>吉賀町青少年健全育成推進協議会</t>
  </si>
  <si>
    <t>体育協会補助金</t>
  </si>
  <si>
    <t>吉賀町体育協会</t>
  </si>
  <si>
    <t>中学校体育大会出場補助金</t>
  </si>
  <si>
    <t>吉賀町中学校体育連盟</t>
  </si>
  <si>
    <t>農地有効利用支援整備事業補助金</t>
  </si>
  <si>
    <t>吉賀町土地改良区</t>
  </si>
  <si>
    <t>土地改良区補助金</t>
  </si>
  <si>
    <t>吉賀町特産生産振興会</t>
  </si>
  <si>
    <t>特別支援学級活動補助金</t>
  </si>
  <si>
    <t>吉賀町特別支援学級設置校連絡会</t>
  </si>
  <si>
    <t>中学校修学旅行補助金</t>
  </si>
  <si>
    <t>吉賀町内中学校連合修学旅行団</t>
  </si>
  <si>
    <t>安心こども基金事業補助金</t>
  </si>
  <si>
    <t>吉賀町内保育所連絡協議会</t>
  </si>
  <si>
    <t>認定職業訓練事業補助金</t>
  </si>
  <si>
    <t>吉賀町能力開発センター運営会</t>
  </si>
  <si>
    <t>土壌分析費補助金</t>
  </si>
  <si>
    <t>吉賀町農業公社</t>
  </si>
  <si>
    <t>農業公社会費</t>
  </si>
  <si>
    <t>農業公社補助金</t>
  </si>
  <si>
    <t>道の駅むいかいち温泉管理費補助金</t>
  </si>
  <si>
    <t>吉賀町農業再生協議会</t>
  </si>
  <si>
    <t>経営所得安定対策事業補助金</t>
  </si>
  <si>
    <t>需給調整円滑化推進交付金</t>
  </si>
  <si>
    <t>自給率向上事業補助金</t>
  </si>
  <si>
    <t>担い手育成アクションサポート事業補助金</t>
  </si>
  <si>
    <t>文化振興事業費補助金</t>
  </si>
  <si>
    <t>吉賀町文化事業実行委員会</t>
  </si>
  <si>
    <t>民生児童委員協議会負担金</t>
  </si>
  <si>
    <t>吉賀町民生児童委員協議会</t>
  </si>
  <si>
    <t>木の駅プロジェクト事業推進費補助金</t>
  </si>
  <si>
    <t>吉賀町木の駅プロジェクト実行委員会</t>
  </si>
  <si>
    <t>連合婦人会補助金</t>
  </si>
  <si>
    <t>吉賀町連合婦人会</t>
  </si>
  <si>
    <t>老人クラブ補助金</t>
  </si>
  <si>
    <t>吉賀町老人クラブ連合会</t>
  </si>
  <si>
    <t>吉賀米推進協議会</t>
  </si>
  <si>
    <t>芸術文化とふれあう協議会負担金</t>
  </si>
  <si>
    <t>芸術文化とふれあう協議会</t>
  </si>
  <si>
    <t>県立浜田高等学校定時制・通信制支援協議会負担金</t>
    <rPh sb="20" eb="23">
      <t>フタンキン</t>
    </rPh>
    <phoneticPr fontId="4"/>
  </si>
  <si>
    <t>県立浜田高等学校定時制・通信制支援協議会</t>
  </si>
  <si>
    <t>交通安全関係団体運営補助金</t>
    <rPh sb="0" eb="2">
      <t>コウツウ</t>
    </rPh>
    <rPh sb="2" eb="4">
      <t>アンゼン</t>
    </rPh>
    <rPh sb="4" eb="6">
      <t>カンケイ</t>
    </rPh>
    <rPh sb="6" eb="8">
      <t>ダンタイ</t>
    </rPh>
    <rPh sb="8" eb="10">
      <t>ウンエイ</t>
    </rPh>
    <rPh sb="10" eb="13">
      <t>ホジョキン</t>
    </rPh>
    <phoneticPr fontId="4"/>
  </si>
  <si>
    <t>交通安全母の会補助金</t>
  </si>
  <si>
    <t>しまねふるさとフェア事業負担金</t>
  </si>
  <si>
    <t>広島地区観光情報発信事業実行委員会</t>
  </si>
  <si>
    <t>平和首長会議会費</t>
  </si>
  <si>
    <t>広島平和文化センター</t>
  </si>
  <si>
    <t>高津川漁業振興協議会負担金</t>
  </si>
  <si>
    <t>高津川漁業振興協議会</t>
  </si>
  <si>
    <t>森林整備地域活動支援交付金</t>
  </si>
  <si>
    <t>高津川森林組合</t>
  </si>
  <si>
    <t>高津川水系治水砂防期成同盟会負担金</t>
  </si>
  <si>
    <t>高津川水系治水砂防期成同盟会</t>
  </si>
  <si>
    <t>高津川地区中山間活性化推進協議会</t>
  </si>
  <si>
    <t>高津川流域林業活性化センター負担金</t>
  </si>
  <si>
    <t>高津川流域林業活性化センター</t>
  </si>
  <si>
    <t>山陰自動車道整備促進期成同盟会負担金</t>
  </si>
  <si>
    <t>山陰自動車道期成同盟会</t>
  </si>
  <si>
    <t>山口線利用促進協議会負担金</t>
  </si>
  <si>
    <t>山口線利用促進協議会</t>
  </si>
  <si>
    <t>鹿足郡ＰＴＡ連合会負担金</t>
  </si>
  <si>
    <t>鹿足郡ＰＴＡ連合会</t>
  </si>
  <si>
    <t>鹿足郡学校教育研究会負担金</t>
  </si>
  <si>
    <t>鹿足郡学校教育研究会</t>
  </si>
  <si>
    <t>鹿足郡学校保健会負担金</t>
  </si>
  <si>
    <t>鹿足郡学校保健会</t>
  </si>
  <si>
    <t>鹿足郡交通安全協会負担金</t>
    <rPh sb="11" eb="12">
      <t>キン</t>
    </rPh>
    <phoneticPr fontId="4"/>
  </si>
  <si>
    <t>鹿足郡交通安全協会</t>
  </si>
  <si>
    <t>鹿足郡事務組合負担金</t>
    <rPh sb="3" eb="5">
      <t>ジム</t>
    </rPh>
    <rPh sb="9" eb="10">
      <t>キン</t>
    </rPh>
    <phoneticPr fontId="4"/>
  </si>
  <si>
    <t>CATV加入者負担金</t>
    <rPh sb="4" eb="7">
      <t>カニュウシャ</t>
    </rPh>
    <rPh sb="7" eb="10">
      <t>フタンキン</t>
    </rPh>
    <phoneticPr fontId="4"/>
  </si>
  <si>
    <t>鹿足郡小学校長会負担金</t>
  </si>
  <si>
    <t>鹿足郡小学校長会</t>
  </si>
  <si>
    <t>鹿足郡体育協会負担金</t>
  </si>
  <si>
    <t>鹿足郡体育協会</t>
  </si>
  <si>
    <t>鹿足郡中学校体育連盟負担金</t>
  </si>
  <si>
    <t>鹿足郡中学校体育連盟</t>
  </si>
  <si>
    <t>少年の主張鹿足郡大会負担金</t>
  </si>
  <si>
    <t>鹿足郡中学校長会</t>
  </si>
  <si>
    <t>鹿足郡中学校長会負担金</t>
  </si>
  <si>
    <t>鹿足郡特別支援教育育成会負担金</t>
  </si>
  <si>
    <t>鹿足郡特別支援教育育成会</t>
  </si>
  <si>
    <t>鹿足郡不燃物処理組合負担金</t>
    <rPh sb="12" eb="13">
      <t>キン</t>
    </rPh>
    <phoneticPr fontId="4"/>
  </si>
  <si>
    <t>鹿足郡不燃物処理組合</t>
  </si>
  <si>
    <t>鹿足郡防犯連合会会費</t>
  </si>
  <si>
    <t>鹿足郡防犯連合会</t>
  </si>
  <si>
    <t>鹿足郡養護老人ホーム組合負担金</t>
  </si>
  <si>
    <t>鹿足郡養護老人ホーム組合</t>
  </si>
  <si>
    <t>鹿足町村会負担金</t>
  </si>
  <si>
    <t>鹿足町村会</t>
  </si>
  <si>
    <t>鹿足土木協会負担金</t>
  </si>
  <si>
    <t>鹿足土木協会</t>
  </si>
  <si>
    <t>精神障がい者通院支援負担金</t>
  </si>
  <si>
    <t>松ヶ丘病院</t>
  </si>
  <si>
    <t>乳和牛削蹄事業費補助金</t>
  </si>
  <si>
    <t>西いわみ和牛改良組合</t>
  </si>
  <si>
    <t>石見観光振興協議会負担金</t>
  </si>
  <si>
    <t>石見観光振興協議会</t>
  </si>
  <si>
    <t>石見法律相談センター運営負担金</t>
  </si>
  <si>
    <t>石見法律相談センター</t>
  </si>
  <si>
    <t>石西地域農林振興協議会負担金</t>
  </si>
  <si>
    <t>石西地域農林振興協議会</t>
  </si>
  <si>
    <t>石西地区農業共済組合</t>
  </si>
  <si>
    <t>石西地区農業共済組合負担金</t>
  </si>
  <si>
    <t>全国道の駅連絡会負担金</t>
  </si>
  <si>
    <t>全国「道の駅」連絡会</t>
  </si>
  <si>
    <t>全国国土調査協会負担金</t>
  </si>
  <si>
    <t>全国国土調査協会</t>
  </si>
  <si>
    <t>全国市町村農林水産業振興対策協議会負担金</t>
  </si>
  <si>
    <t>全国市町村農林水産業振興対策協議会</t>
  </si>
  <si>
    <t>全国治水砂防協会島根県支部負担金</t>
  </si>
  <si>
    <t>全国治水砂防協会</t>
  </si>
  <si>
    <t>全国森林環境税創設促進連盟負担金</t>
  </si>
  <si>
    <t>全国森林環境税創設促進連盟</t>
  </si>
  <si>
    <t>全国棚田協議会負担金</t>
  </si>
  <si>
    <t>全国棚田（千枚田）連絡協議会</t>
  </si>
  <si>
    <t>子ども会補助金</t>
  </si>
  <si>
    <t>地区子ども会</t>
  </si>
  <si>
    <t>地方公共団体情報システム機構</t>
  </si>
  <si>
    <t>番号カード関連事務交付金</t>
    <rPh sb="0" eb="2">
      <t>バンゴウ</t>
    </rPh>
    <rPh sb="5" eb="7">
      <t>カンレン</t>
    </rPh>
    <rPh sb="7" eb="9">
      <t>ジム</t>
    </rPh>
    <rPh sb="9" eb="12">
      <t>コウフキン</t>
    </rPh>
    <phoneticPr fontId="4"/>
  </si>
  <si>
    <t>地方公共団体情報システム負担金</t>
  </si>
  <si>
    <t>地方税電子化協議会負担金</t>
  </si>
  <si>
    <t>地方税電子化協議会</t>
  </si>
  <si>
    <t>中国道の駅連絡会負担金</t>
  </si>
  <si>
    <t>中国「道の駅」連絡会事務局</t>
  </si>
  <si>
    <t>中国国道協会負担金</t>
  </si>
  <si>
    <t>中国国道協会</t>
  </si>
  <si>
    <t>津和野地区安全運転管理者協会負担金</t>
  </si>
  <si>
    <t>津和野地区安全運転管理者協会</t>
  </si>
  <si>
    <t>派遣社会教育主事負担金</t>
  </si>
  <si>
    <t>県単調査費負担金</t>
  </si>
  <si>
    <t>高津川防災安全事業負担金</t>
  </si>
  <si>
    <t>島根県公共工事積算共同利用システム運営協議会負担金</t>
  </si>
  <si>
    <t>島根県スポーツ推進委員協議会負担金</t>
  </si>
  <si>
    <t>島根県スポーツ推進委員協議会</t>
  </si>
  <si>
    <t>島根県学校医部会負担金</t>
  </si>
  <si>
    <t>島根県医師会学校医部会</t>
  </si>
  <si>
    <t>島根県過疎地域対策協議会負担金</t>
  </si>
  <si>
    <t>島根県過疎地域対策協議会</t>
  </si>
  <si>
    <t>学校栄養士会負担金</t>
  </si>
  <si>
    <t>島根県学校栄養士会</t>
  </si>
  <si>
    <t>島根県観光連盟負担金</t>
  </si>
  <si>
    <t>島根県観光連盟</t>
  </si>
  <si>
    <t>島根県企業誘致対策協議会負担金</t>
    <rPh sb="12" eb="15">
      <t>フタンキン</t>
    </rPh>
    <phoneticPr fontId="4"/>
  </si>
  <si>
    <t>島根県企業誘致対策協議会</t>
  </si>
  <si>
    <t>建設技術協会負担金</t>
  </si>
  <si>
    <t>島根県建設技術協会</t>
  </si>
  <si>
    <t>島根県戸籍事務協議会市町村負担金</t>
  </si>
  <si>
    <t>島根県戸籍事務協議会</t>
  </si>
  <si>
    <t>島根県公共図書館協議会負担金</t>
  </si>
  <si>
    <t>島根県公共図書館協議会</t>
  </si>
  <si>
    <t>島根県公社造林推進協議会負担金</t>
  </si>
  <si>
    <t>島根県公社造林推進協議会</t>
  </si>
  <si>
    <t>島根県公民館連絡協議会負担金</t>
  </si>
  <si>
    <t>島根県公民館連絡協議会</t>
  </si>
  <si>
    <t>島根県国土調査協会負担金</t>
  </si>
  <si>
    <t>島根県国土調査協会</t>
  </si>
  <si>
    <t>島根県子ども会連合会負担金</t>
  </si>
  <si>
    <t>島根県子ども会連合会</t>
  </si>
  <si>
    <t>島根県市町村教育委員連合会負担金</t>
  </si>
  <si>
    <t>島根県市町村教育委員会連合会</t>
  </si>
  <si>
    <t>退職手当組合負担金</t>
  </si>
  <si>
    <t>島根県市町村総合事務組合</t>
  </si>
  <si>
    <t>島根県市町村総合事務組合経常負担金</t>
  </si>
  <si>
    <t>島根県市町村総合事務組合公務災害認定審査負担金</t>
  </si>
  <si>
    <t>島根県市町村農林水産業振興対策協議会負担金</t>
  </si>
  <si>
    <t>島根県市町村農林水産業振興対策協議会</t>
  </si>
  <si>
    <t>林道研究会負担金</t>
  </si>
  <si>
    <t>島根県治山林道研究会</t>
  </si>
  <si>
    <t>治山研究会負担金</t>
  </si>
  <si>
    <t>島根県自然公園協会負担金</t>
  </si>
  <si>
    <t>島根県自然公園協会</t>
  </si>
  <si>
    <t>島根県社会教育委員連絡協議会負担金</t>
  </si>
  <si>
    <t>島根県社会教育委員連絡協議会</t>
  </si>
  <si>
    <t>島根県住宅供給公社使用料負担金</t>
  </si>
  <si>
    <t>島根県住宅供給公社</t>
  </si>
  <si>
    <t>島根県消防協会負担金</t>
  </si>
  <si>
    <t>島根県消防協会</t>
  </si>
  <si>
    <t>島根県浄化槽普及管理センター負担金</t>
  </si>
  <si>
    <t>島根県浄化槽普及管理センター</t>
  </si>
  <si>
    <t>島根県食品衛生協会益田支所負担金</t>
    <rPh sb="0" eb="3">
      <t>シマネケン</t>
    </rPh>
    <rPh sb="3" eb="5">
      <t>ショクヒン</t>
    </rPh>
    <rPh sb="5" eb="7">
      <t>エイセイ</t>
    </rPh>
    <rPh sb="7" eb="9">
      <t>キョウカイ</t>
    </rPh>
    <rPh sb="9" eb="11">
      <t>マスダ</t>
    </rPh>
    <rPh sb="11" eb="13">
      <t>シショ</t>
    </rPh>
    <rPh sb="13" eb="16">
      <t>フタンキン</t>
    </rPh>
    <phoneticPr fontId="4"/>
  </si>
  <si>
    <t>島根県食品衛生協会</t>
  </si>
  <si>
    <t>島根県森林協会会費</t>
  </si>
  <si>
    <t>島根県森林協会</t>
  </si>
  <si>
    <t>島根県西部勤労者共済会負担金</t>
  </si>
  <si>
    <t>島根県西部勤労者共済会</t>
  </si>
  <si>
    <t>資産評価システム研究センター正会員会費</t>
  </si>
  <si>
    <t>島根県町村会</t>
  </si>
  <si>
    <t>島根県町村監査委員協議会負担金</t>
  </si>
  <si>
    <t>島根県町村監査委員協議会</t>
  </si>
  <si>
    <t>島根県町村議会議長会</t>
  </si>
  <si>
    <t>島根県市町村教育委員会教育長会負担金</t>
  </si>
  <si>
    <t>島根県町村教育長会</t>
  </si>
  <si>
    <t>島根県鉄道整備連絡調整協議会会費</t>
  </si>
  <si>
    <t>島根県鉄道整備連絡調整協議会</t>
  </si>
  <si>
    <t>島根県土地改良連合会負担金</t>
  </si>
  <si>
    <t>島根県土地改良事業団体連合会</t>
    <phoneticPr fontId="5"/>
  </si>
  <si>
    <t>島根県土木協会負担金</t>
  </si>
  <si>
    <t>島根県土木協会</t>
  </si>
  <si>
    <t>島根県同和教育推進協議会連合会負担金</t>
  </si>
  <si>
    <t>島根県同和教育推進協議会連合会</t>
  </si>
  <si>
    <t>島根県農業会議負担金</t>
  </si>
  <si>
    <t>島根県農業会議</t>
  </si>
  <si>
    <t>人工受精事業補助金</t>
  </si>
  <si>
    <t>島根県農業協同組合</t>
  </si>
  <si>
    <t>島根県農業協同組合西いわみ地区本部</t>
  </si>
  <si>
    <t>島根県農業農村整備推進協議会負担金</t>
  </si>
  <si>
    <t>島根県農業農村整備推進協議会</t>
  </si>
  <si>
    <t>島根県民生児童委員協議会</t>
  </si>
  <si>
    <t>吉賀高校国内研修補助金</t>
  </si>
  <si>
    <t>島根県立吉賀高等学校</t>
  </si>
  <si>
    <t>吉賀高校振興会補助金</t>
  </si>
  <si>
    <t>島根県立吉賀高等学校振興会</t>
  </si>
  <si>
    <t>島根県立大学支援協議会負担金</t>
  </si>
  <si>
    <t>島根県立大学支援協議会</t>
  </si>
  <si>
    <t>島根県緑化推進委員会負担金</t>
  </si>
  <si>
    <t>島根県緑化推進委員会</t>
  </si>
  <si>
    <t>島根西部農業後継者育成確保連絡協議会負担金</t>
  </si>
  <si>
    <t>島根西部農業後継者育成確保連絡協議会</t>
  </si>
  <si>
    <t>萩・石見空港利用拡大促進協議会負担金</t>
  </si>
  <si>
    <t>浜田市津和野町間幹線道路整備推進協議会負担金</t>
  </si>
  <si>
    <t>浜田市津和野町間幹線道路整備推進協議会</t>
  </si>
  <si>
    <t>部落解放同盟島根県連合会石西支部負担金</t>
  </si>
  <si>
    <t>部落解放同盟島根県連合会</t>
  </si>
  <si>
    <t>六日市水稲部会</t>
  </si>
  <si>
    <t>地域医療確保緊急対策事業補助金</t>
  </si>
  <si>
    <t>六日市病院</t>
  </si>
  <si>
    <t>その他の補助金等</t>
    <phoneticPr fontId="5"/>
  </si>
  <si>
    <t>興学資金基金特別会計</t>
    <phoneticPr fontId="5"/>
  </si>
  <si>
    <t>町民税</t>
    <rPh sb="0" eb="2">
      <t>チョウミン</t>
    </rPh>
    <rPh sb="2" eb="3">
      <t>ゼイ</t>
    </rPh>
    <phoneticPr fontId="3"/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</si>
  <si>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</si>
  <si>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3"/>
  </si>
  <si>
    <t>町たばこ税</t>
    <rPh sb="0" eb="1">
      <t>マチ</t>
    </rPh>
    <rPh sb="4" eb="5">
      <t>ゼイ</t>
    </rPh>
    <phoneticPr fontId="3"/>
  </si>
  <si>
    <t>入湯税</t>
    <rPh sb="0" eb="2">
      <t>ニュウトウ</t>
    </rPh>
    <rPh sb="2" eb="3">
      <t>ゼイ</t>
    </rPh>
    <phoneticPr fontId="3"/>
  </si>
  <si>
    <t>地方揮発油譲与税</t>
    <rPh sb="0" eb="2">
      <t>チホウ</t>
    </rPh>
    <rPh sb="2" eb="4">
      <t>キハツ</t>
    </rPh>
    <rPh sb="4" eb="5">
      <t>ユ</t>
    </rPh>
    <rPh sb="5" eb="7">
      <t>ジョウヨ</t>
    </rPh>
    <rPh sb="7" eb="8">
      <t>ゼイ</t>
    </rPh>
    <phoneticPr fontId="3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</si>
  <si>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</si>
  <si>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</si>
  <si>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</si>
  <si>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</si>
  <si>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</si>
  <si>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</si>
  <si>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</si>
  <si>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</si>
  <si>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</si>
  <si>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</t>
    <rPh sb="0" eb="3">
      <t>ブンタンキン</t>
    </rPh>
    <phoneticPr fontId="3"/>
  </si>
  <si>
    <t>負担金</t>
    <rPh sb="0" eb="3">
      <t>フタンキン</t>
    </rPh>
    <phoneticPr fontId="3"/>
  </si>
  <si>
    <t>寄附金</t>
    <rPh sb="0" eb="3">
      <t>キフキン</t>
    </rPh>
    <phoneticPr fontId="3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</si>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</sst>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,;\-#,##0,;&quot;-&quot;"/>
    <numFmt numFmtId="177" formatCode="#,##0;&quot;△ &quot;#,##0"/>
    <numFmt numFmtId="178" formatCode="[=0]&quot;-&quot;;General"/>
    <numFmt numFmtId="179" formatCode="#,##0_);[Red]\(#,##0\)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0" fillId="0" borderId="29">
      <alignment horizontal="center"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0" fillId="0" borderId="0"/>
    <xf numFmtId="38" fontId="30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7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6" fillId="0" borderId="5" xfId="2" applyFont="1" applyBorder="1">
      <alignment vertical="center"/>
    </xf>
    <xf numFmtId="0" fontId="8" fillId="0" borderId="5" xfId="2" applyFont="1" applyBorder="1">
      <alignment vertical="center"/>
    </xf>
    <xf numFmtId="0" fontId="20" fillId="0" borderId="0" xfId="0" applyFont="1" applyAlignment="1">
      <alignment horizontal="right" vertical="center"/>
    </xf>
    <xf numFmtId="0" fontId="7" fillId="0" borderId="1" xfId="2" applyFont="1" applyBorder="1">
      <alignment vertical="center"/>
    </xf>
    <xf numFmtId="0" fontId="1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20" fillId="0" borderId="5" xfId="0" applyFont="1" applyBorder="1" applyAlignment="1">
      <alignment horizontal="right" vertical="center"/>
    </xf>
    <xf numFmtId="0" fontId="21" fillId="0" borderId="11" xfId="0" applyFont="1" applyBorder="1">
      <alignment vertical="center"/>
    </xf>
    <xf numFmtId="0" fontId="17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7" xfId="0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/>
    </xf>
    <xf numFmtId="0" fontId="22" fillId="0" borderId="15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76" fontId="27" fillId="0" borderId="1" xfId="1" applyNumberFormat="1" applyFon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9" fillId="0" borderId="15" xfId="0" applyFont="1" applyBorder="1" applyAlignment="1">
      <alignment horizontal="left" vertical="center" wrapText="1"/>
    </xf>
    <xf numFmtId="0" fontId="29" fillId="0" borderId="3" xfId="0" applyFont="1" applyBorder="1">
      <alignment vertical="center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9" fillId="0" borderId="3" xfId="3" applyFont="1" applyBorder="1" applyAlignment="1">
      <alignment vertical="center"/>
    </xf>
    <xf numFmtId="0" fontId="9" fillId="0" borderId="13" xfId="3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>
      <alignment vertical="center"/>
    </xf>
    <xf numFmtId="38" fontId="0" fillId="2" borderId="0" xfId="1" applyFont="1" applyFill="1">
      <alignment vertical="center"/>
    </xf>
    <xf numFmtId="38" fontId="20" fillId="2" borderId="0" xfId="1" applyFont="1" applyFill="1">
      <alignment vertical="center"/>
    </xf>
    <xf numFmtId="0" fontId="19" fillId="2" borderId="0" xfId="0" applyFont="1" applyFill="1">
      <alignment vertical="center"/>
    </xf>
    <xf numFmtId="0" fontId="29" fillId="0" borderId="28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38" fontId="10" fillId="0" borderId="15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10" fillId="0" borderId="17" xfId="1" applyFont="1" applyBorder="1">
      <alignment vertical="center"/>
    </xf>
    <xf numFmtId="38" fontId="10" fillId="0" borderId="0" xfId="1" applyFont="1">
      <alignment vertical="center"/>
    </xf>
    <xf numFmtId="38" fontId="10" fillId="0" borderId="19" xfId="1" applyFont="1" applyBorder="1" applyAlignment="1">
      <alignment horizontal="center" vertical="center"/>
    </xf>
    <xf numFmtId="38" fontId="10" fillId="0" borderId="9" xfId="1" applyFont="1" applyBorder="1">
      <alignment vertical="center"/>
    </xf>
    <xf numFmtId="38" fontId="10" fillId="0" borderId="1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0" fillId="3" borderId="15" xfId="1" applyFont="1" applyFill="1" applyBorder="1">
      <alignment vertical="center"/>
    </xf>
    <xf numFmtId="0" fontId="22" fillId="0" borderId="0" xfId="0" applyFont="1" applyAlignment="1">
      <alignment horizontal="center" vertical="center"/>
    </xf>
    <xf numFmtId="38" fontId="22" fillId="0" borderId="15" xfId="1" applyFont="1" applyBorder="1">
      <alignment vertical="center"/>
    </xf>
    <xf numFmtId="38" fontId="22" fillId="0" borderId="22" xfId="1" applyFont="1" applyBorder="1">
      <alignment vertical="center"/>
    </xf>
    <xf numFmtId="38" fontId="22" fillId="0" borderId="13" xfId="1" applyFont="1" applyBorder="1">
      <alignment vertical="center"/>
    </xf>
    <xf numFmtId="38" fontId="0" fillId="0" borderId="0" xfId="1" applyFont="1">
      <alignment vertical="center"/>
    </xf>
    <xf numFmtId="38" fontId="28" fillId="0" borderId="16" xfId="1" applyFont="1" applyBorder="1">
      <alignment vertical="center"/>
    </xf>
    <xf numFmtId="38" fontId="28" fillId="0" borderId="15" xfId="1" applyFont="1" applyBorder="1">
      <alignment vertical="center"/>
    </xf>
    <xf numFmtId="0" fontId="20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9" fillId="0" borderId="10" xfId="0" applyFont="1" applyBorder="1">
      <alignment vertical="center"/>
    </xf>
    <xf numFmtId="38" fontId="19" fillId="0" borderId="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 wrapText="1"/>
    </xf>
    <xf numFmtId="38" fontId="19" fillId="0" borderId="0" xfId="1" applyFont="1" applyAlignment="1">
      <alignment horizontal="center" vertical="center"/>
    </xf>
    <xf numFmtId="38" fontId="7" fillId="0" borderId="0" xfId="1" applyFont="1">
      <alignment vertical="center"/>
    </xf>
    <xf numFmtId="38" fontId="20" fillId="0" borderId="0" xfId="1" applyFont="1" applyAlignment="1">
      <alignment horizontal="right" vertical="center"/>
    </xf>
    <xf numFmtId="38" fontId="7" fillId="0" borderId="15" xfId="1" applyFont="1" applyBorder="1" applyAlignment="1">
      <alignment horizontal="center" vertical="center"/>
    </xf>
    <xf numFmtId="38" fontId="10" fillId="3" borderId="15" xfId="1" applyFont="1" applyFill="1" applyBorder="1" applyAlignment="1">
      <alignment vertical="center" wrapText="1"/>
    </xf>
    <xf numFmtId="38" fontId="6" fillId="0" borderId="0" xfId="1" applyFont="1">
      <alignment vertical="center"/>
    </xf>
    <xf numFmtId="38" fontId="7" fillId="4" borderId="15" xfId="1" applyFont="1" applyFill="1" applyBorder="1" applyAlignment="1">
      <alignment horizontal="center" vertical="center"/>
    </xf>
    <xf numFmtId="38" fontId="7" fillId="4" borderId="15" xfId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38" fontId="10" fillId="0" borderId="11" xfId="1" applyFont="1" applyBorder="1">
      <alignment vertical="center"/>
    </xf>
    <xf numFmtId="0" fontId="10" fillId="0" borderId="0" xfId="2" applyFont="1">
      <alignment vertical="center"/>
    </xf>
    <xf numFmtId="0" fontId="9" fillId="4" borderId="15" xfId="3" applyFont="1" applyFill="1" applyBorder="1" applyAlignment="1">
      <alignment horizontal="center" vertical="center"/>
    </xf>
    <xf numFmtId="0" fontId="9" fillId="4" borderId="15" xfId="3" applyFont="1" applyFill="1" applyBorder="1" applyAlignment="1">
      <alignment horizontal="centerContinuous" vertical="center" wrapText="1"/>
    </xf>
    <xf numFmtId="0" fontId="9" fillId="4" borderId="15" xfId="3" applyFont="1" applyFill="1" applyBorder="1" applyAlignment="1">
      <alignment horizontal="center" vertical="center" wrapText="1"/>
    </xf>
    <xf numFmtId="177" fontId="17" fillId="2" borderId="0" xfId="1" applyNumberFormat="1" applyFont="1" applyFill="1">
      <alignment vertical="center"/>
    </xf>
    <xf numFmtId="177" fontId="17" fillId="2" borderId="0" xfId="1" applyNumberFormat="1" applyFont="1" applyFill="1" applyAlignment="1">
      <alignment horizontal="right" vertical="center"/>
    </xf>
    <xf numFmtId="38" fontId="29" fillId="4" borderId="15" xfId="1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29" fillId="4" borderId="15" xfId="0" applyFont="1" applyFill="1" applyBorder="1" applyAlignment="1">
      <alignment horizontal="center" vertical="center"/>
    </xf>
    <xf numFmtId="38" fontId="7" fillId="0" borderId="15" xfId="1" applyFont="1" applyBorder="1" applyAlignment="1">
      <alignment horizontal="right" vertical="center" wrapText="1"/>
    </xf>
    <xf numFmtId="38" fontId="0" fillId="0" borderId="0" xfId="0" applyNumberFormat="1">
      <alignment vertical="center"/>
    </xf>
    <xf numFmtId="38" fontId="10" fillId="0" borderId="18" xfId="1" applyFont="1" applyBorder="1" applyAlignment="1">
      <alignment horizontal="right" vertical="center" wrapText="1"/>
    </xf>
    <xf numFmtId="38" fontId="10" fillId="0" borderId="15" xfId="1" applyFont="1" applyBorder="1" applyAlignment="1">
      <alignment horizontal="right" vertical="center" wrapText="1"/>
    </xf>
    <xf numFmtId="38" fontId="10" fillId="0" borderId="17" xfId="1" applyFont="1" applyBorder="1" applyAlignment="1">
      <alignment horizontal="right" vertical="center" wrapText="1"/>
    </xf>
    <xf numFmtId="178" fontId="10" fillId="0" borderId="19" xfId="1" applyNumberFormat="1" applyFont="1" applyBorder="1" applyAlignment="1">
      <alignment horizontal="right" vertical="center" wrapText="1"/>
    </xf>
    <xf numFmtId="38" fontId="10" fillId="0" borderId="9" xfId="1" applyFont="1" applyBorder="1" applyAlignment="1">
      <alignment horizontal="right" vertical="center" wrapText="1"/>
    </xf>
    <xf numFmtId="38" fontId="10" fillId="0" borderId="19" xfId="1" applyFont="1" applyBorder="1" applyAlignment="1">
      <alignment horizontal="right" vertical="center" wrapText="1"/>
    </xf>
    <xf numFmtId="38" fontId="10" fillId="0" borderId="10" xfId="1" applyFont="1" applyBorder="1" applyAlignment="1">
      <alignment horizontal="right" vertical="center" wrapText="1"/>
    </xf>
    <xf numFmtId="38" fontId="22" fillId="0" borderId="15" xfId="1" applyFont="1" applyBorder="1" applyAlignment="1">
      <alignment horizontal="right" vertical="center" wrapText="1"/>
    </xf>
    <xf numFmtId="38" fontId="22" fillId="0" borderId="13" xfId="1" applyFont="1" applyBorder="1" applyAlignment="1">
      <alignment horizontal="right" vertical="center" wrapText="1"/>
    </xf>
    <xf numFmtId="41" fontId="22" fillId="0" borderId="15" xfId="1" applyNumberFormat="1" applyFont="1" applyBorder="1" applyAlignment="1">
      <alignment horizontal="right" vertical="center" wrapText="1"/>
    </xf>
    <xf numFmtId="41" fontId="22" fillId="0" borderId="13" xfId="1" applyNumberFormat="1" applyFont="1" applyBorder="1" applyAlignment="1">
      <alignment horizontal="right" vertical="center" wrapText="1"/>
    </xf>
    <xf numFmtId="178" fontId="10" fillId="0" borderId="15" xfId="1" applyNumberFormat="1" applyFont="1" applyBorder="1" applyAlignment="1">
      <alignment horizontal="right" vertical="center" wrapText="1"/>
    </xf>
    <xf numFmtId="38" fontId="29" fillId="0" borderId="3" xfId="1" applyFont="1" applyBorder="1" applyAlignment="1">
      <alignment horizontal="right" vertical="center"/>
    </xf>
    <xf numFmtId="38" fontId="29" fillId="0" borderId="7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0" fillId="2" borderId="15" xfId="1" applyFont="1" applyFill="1" applyBorder="1" applyAlignment="1">
      <alignment horizontal="right" vertical="center" wrapText="1"/>
    </xf>
    <xf numFmtId="38" fontId="0" fillId="2" borderId="13" xfId="1" applyFont="1" applyFill="1" applyBorder="1" applyAlignment="1">
      <alignment horizontal="right" vertical="center" wrapText="1"/>
    </xf>
    <xf numFmtId="38" fontId="17" fillId="2" borderId="15" xfId="1" applyFont="1" applyFill="1" applyBorder="1" applyAlignment="1">
      <alignment horizontal="right" vertical="center" wrapText="1"/>
    </xf>
    <xf numFmtId="38" fontId="17" fillId="2" borderId="13" xfId="1" applyFont="1" applyFill="1" applyBorder="1" applyAlignment="1">
      <alignment horizontal="right" vertical="center" wrapText="1"/>
    </xf>
    <xf numFmtId="43" fontId="17" fillId="2" borderId="15" xfId="1" applyNumberFormat="1" applyFont="1" applyFill="1" applyBorder="1" applyAlignment="1">
      <alignment horizontal="right" vertical="center" wrapText="1"/>
    </xf>
    <xf numFmtId="41" fontId="17" fillId="2" borderId="15" xfId="1" applyNumberFormat="1" applyFont="1" applyFill="1" applyBorder="1" applyAlignment="1">
      <alignment horizontal="right" vertical="center" wrapText="1"/>
    </xf>
    <xf numFmtId="38" fontId="17" fillId="2" borderId="10" xfId="1" applyFont="1" applyFill="1" applyBorder="1" applyAlignment="1">
      <alignment horizontal="right" vertical="center" wrapText="1"/>
    </xf>
    <xf numFmtId="38" fontId="17" fillId="2" borderId="6" xfId="1" applyFont="1" applyFill="1" applyBorder="1" applyAlignment="1">
      <alignment horizontal="right" vertical="center" wrapText="1"/>
    </xf>
    <xf numFmtId="10" fontId="7" fillId="0" borderId="15" xfId="1" applyNumberFormat="1" applyFont="1" applyBorder="1">
      <alignment vertical="center"/>
    </xf>
    <xf numFmtId="38" fontId="10" fillId="0" borderId="18" xfId="1" applyFont="1" applyBorder="1">
      <alignment vertical="center"/>
    </xf>
    <xf numFmtId="38" fontId="10" fillId="0" borderId="15" xfId="1" applyFont="1" applyBorder="1" applyAlignment="1">
      <alignment horizontal="right" vertical="center"/>
    </xf>
    <xf numFmtId="178" fontId="10" fillId="0" borderId="15" xfId="1" applyNumberFormat="1" applyFont="1" applyBorder="1" applyAlignment="1">
      <alignment horizontal="right" vertical="center"/>
    </xf>
    <xf numFmtId="179" fontId="10" fillId="0" borderId="19" xfId="1" applyNumberFormat="1" applyFont="1" applyBorder="1" applyAlignment="1">
      <alignment horizontal="right" vertical="center" wrapText="1"/>
    </xf>
    <xf numFmtId="0" fontId="29" fillId="0" borderId="15" xfId="0" applyFont="1" applyBorder="1">
      <alignment vertical="center"/>
    </xf>
    <xf numFmtId="178" fontId="22" fillId="0" borderId="15" xfId="1" applyNumberFormat="1" applyFont="1" applyBorder="1" applyAlignment="1">
      <alignment horizontal="right" vertical="center" wrapText="1"/>
    </xf>
    <xf numFmtId="178" fontId="28" fillId="0" borderId="15" xfId="1" applyNumberFormat="1" applyFont="1" applyBorder="1">
      <alignment vertical="center"/>
    </xf>
    <xf numFmtId="10" fontId="28" fillId="0" borderId="15" xfId="17" applyNumberFormat="1" applyFont="1" applyBorder="1">
      <alignment vertical="center"/>
    </xf>
    <xf numFmtId="41" fontId="19" fillId="0" borderId="15" xfId="1" applyNumberFormat="1" applyFont="1" applyBorder="1" applyAlignment="1">
      <alignment horizontal="right" vertical="center" wrapText="1"/>
    </xf>
    <xf numFmtId="41" fontId="7" fillId="0" borderId="15" xfId="1" applyNumberFormat="1" applyFont="1" applyBorder="1" applyAlignment="1">
      <alignment horizontal="right" vertical="center" wrapText="1"/>
    </xf>
    <xf numFmtId="0" fontId="9" fillId="0" borderId="13" xfId="3" applyFont="1" applyBorder="1" applyAlignment="1">
      <alignment horizontal="center" vertical="center"/>
    </xf>
    <xf numFmtId="38" fontId="9" fillId="0" borderId="10" xfId="1" applyFont="1" applyBorder="1" applyAlignment="1">
      <alignment horizontal="right" vertical="center"/>
    </xf>
    <xf numFmtId="0" fontId="9" fillId="0" borderId="2" xfId="3" applyFont="1" applyBorder="1" applyAlignment="1">
      <alignment vertical="center"/>
    </xf>
    <xf numFmtId="0" fontId="9" fillId="0" borderId="6" xfId="3" applyFont="1" applyBorder="1" applyAlignment="1">
      <alignment horizontal="center" vertical="center"/>
    </xf>
    <xf numFmtId="38" fontId="0" fillId="0" borderId="15" xfId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38" fontId="10" fillId="0" borderId="10" xfId="1" applyFont="1" applyBorder="1">
      <alignment vertical="center"/>
    </xf>
    <xf numFmtId="38" fontId="10" fillId="0" borderId="10" xfId="1" applyFont="1" applyBorder="1" applyAlignment="1">
      <alignment horizontal="left" vertical="center"/>
    </xf>
    <xf numFmtId="38" fontId="10" fillId="0" borderId="0" xfId="1" applyFont="1" applyBorder="1">
      <alignment vertical="center"/>
    </xf>
    <xf numFmtId="41" fontId="22" fillId="0" borderId="22" xfId="1" applyNumberFormat="1" applyFont="1" applyBorder="1" applyAlignment="1">
      <alignment horizontal="right" vertical="center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0" borderId="0" xfId="0" applyFont="1">
      <alignment vertical="center"/>
    </xf>
    <xf numFmtId="38" fontId="9" fillId="0" borderId="15" xfId="3" applyNumberFormat="1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41" fontId="28" fillId="0" borderId="22" xfId="1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4" borderId="13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/>
    </xf>
    <xf numFmtId="0" fontId="7" fillId="0" borderId="15" xfId="2" applyFont="1" applyBorder="1" applyAlignment="1">
      <alignment horizontal="left" vertical="center" wrapText="1"/>
    </xf>
    <xf numFmtId="38" fontId="7" fillId="0" borderId="3" xfId="1" applyFont="1" applyBorder="1" applyAlignment="1">
      <alignment horizontal="right" vertical="center" wrapText="1"/>
    </xf>
    <xf numFmtId="38" fontId="7" fillId="0" borderId="13" xfId="1" applyFont="1" applyBorder="1" applyAlignment="1">
      <alignment horizontal="right" vertical="center" wrapText="1"/>
    </xf>
    <xf numFmtId="38" fontId="7" fillId="0" borderId="15" xfId="1" applyFont="1" applyBorder="1" applyAlignment="1">
      <alignment horizontal="right" vertical="center" wrapText="1"/>
    </xf>
    <xf numFmtId="38" fontId="19" fillId="0" borderId="15" xfId="1" applyFont="1" applyBorder="1" applyAlignment="1">
      <alignment horizontal="right" vertical="center" wrapText="1"/>
    </xf>
    <xf numFmtId="0" fontId="7" fillId="4" borderId="3" xfId="2" applyFont="1" applyFill="1" applyBorder="1" applyAlignment="1">
      <alignment horizontal="center" vertical="center" wrapText="1"/>
    </xf>
    <xf numFmtId="43" fontId="7" fillId="0" borderId="3" xfId="1" quotePrefix="1" applyNumberFormat="1" applyFont="1" applyBorder="1" applyAlignment="1">
      <alignment horizontal="right" vertical="center" wrapText="1"/>
    </xf>
    <xf numFmtId="43" fontId="7" fillId="0" borderId="13" xfId="1" quotePrefix="1" applyNumberFormat="1" applyFont="1" applyBorder="1" applyAlignment="1">
      <alignment horizontal="right" vertical="center" wrapText="1"/>
    </xf>
    <xf numFmtId="0" fontId="7" fillId="0" borderId="15" xfId="2" applyFont="1" applyBorder="1" applyAlignment="1">
      <alignment horizontal="left" vertical="center"/>
    </xf>
    <xf numFmtId="43" fontId="7" fillId="0" borderId="3" xfId="1" applyNumberFormat="1" applyFont="1" applyBorder="1" applyAlignment="1">
      <alignment horizontal="right" vertical="center" wrapText="1"/>
    </xf>
    <xf numFmtId="43" fontId="7" fillId="0" borderId="13" xfId="1" applyNumberFormat="1" applyFont="1" applyBorder="1" applyAlignment="1">
      <alignment horizontal="right" vertical="center" wrapText="1"/>
    </xf>
    <xf numFmtId="43" fontId="19" fillId="0" borderId="15" xfId="1" applyNumberFormat="1" applyFont="1" applyBorder="1" applyAlignment="1">
      <alignment horizontal="right" vertical="center" wrapText="1"/>
    </xf>
    <xf numFmtId="41" fontId="7" fillId="0" borderId="3" xfId="1" quotePrefix="1" applyNumberFormat="1" applyFont="1" applyBorder="1" applyAlignment="1">
      <alignment horizontal="right" vertical="center" wrapText="1"/>
    </xf>
    <xf numFmtId="41" fontId="7" fillId="0" borderId="13" xfId="1" quotePrefix="1" applyNumberFormat="1" applyFont="1" applyBorder="1" applyAlignment="1">
      <alignment horizontal="right" vertical="center" wrapText="1"/>
    </xf>
    <xf numFmtId="41" fontId="7" fillId="0" borderId="2" xfId="1" applyNumberFormat="1" applyFont="1" applyBorder="1" applyAlignment="1">
      <alignment horizontal="right" vertical="center" wrapText="1"/>
    </xf>
    <xf numFmtId="41" fontId="19" fillId="0" borderId="15" xfId="1" applyNumberFormat="1" applyFont="1" applyBorder="1" applyAlignment="1">
      <alignment horizontal="right" vertical="center" wrapText="1"/>
    </xf>
    <xf numFmtId="0" fontId="7" fillId="2" borderId="15" xfId="2" applyFont="1" applyFill="1" applyBorder="1" applyAlignment="1">
      <alignment horizontal="left" vertical="center" wrapText="1"/>
    </xf>
    <xf numFmtId="41" fontId="7" fillId="0" borderId="3" xfId="1" applyNumberFormat="1" applyFont="1" applyBorder="1" applyAlignment="1">
      <alignment horizontal="right" vertical="center" wrapText="1"/>
    </xf>
    <xf numFmtId="41" fontId="7" fillId="0" borderId="13" xfId="1" applyNumberFormat="1" applyFont="1" applyBorder="1" applyAlignment="1">
      <alignment horizontal="right" vertical="center" wrapText="1"/>
    </xf>
    <xf numFmtId="0" fontId="7" fillId="2" borderId="15" xfId="2" applyFont="1" applyFill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38" fontId="7" fillId="4" borderId="15" xfId="1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15" xfId="2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25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26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8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left" vertical="center"/>
    </xf>
    <xf numFmtId="0" fontId="29" fillId="2" borderId="14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29" fillId="4" borderId="15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 wrapText="1"/>
    </xf>
    <xf numFmtId="0" fontId="29" fillId="2" borderId="14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9" fillId="0" borderId="9" xfId="3" applyFont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38" fontId="21" fillId="2" borderId="0" xfId="1" applyFont="1" applyFill="1" applyAlignment="1">
      <alignment horizontal="left" vertical="center" wrapText="1"/>
    </xf>
    <xf numFmtId="38" fontId="29" fillId="2" borderId="0" xfId="1" applyFont="1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right" vertical="center"/>
    </xf>
    <xf numFmtId="0" fontId="0" fillId="4" borderId="1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0" fillId="4" borderId="15" xfId="2" applyFont="1" applyFill="1" applyBorder="1" applyAlignment="1">
      <alignment horizontal="center" vertical="center" wrapText="1"/>
    </xf>
    <xf numFmtId="0" fontId="0" fillId="0" borderId="15" xfId="2" applyFont="1" applyBorder="1">
      <alignment vertical="center"/>
    </xf>
    <xf numFmtId="0" fontId="0" fillId="0" borderId="15" xfId="2" applyFont="1" applyBorder="1" applyAlignment="1">
      <alignment horizontal="center" vertical="center"/>
    </xf>
  </cellXfs>
  <cellStyles count="18">
    <cellStyle name="パーセント" xfId="17" builtinId="5"/>
    <cellStyle name="桁区切り" xfId="1" builtinId="6"/>
    <cellStyle name="桁区切り 2" xfId="5"/>
    <cellStyle name="桁区切り 2 2" xfId="16"/>
    <cellStyle name="桁区切り 2 3" xfId="8"/>
    <cellStyle name="桁区切り 3" xfId="14"/>
    <cellStyle name="標準" xfId="0" builtinId="0"/>
    <cellStyle name="標準 2" xfId="2"/>
    <cellStyle name="標準 2 2" xfId="9"/>
    <cellStyle name="標準 2 3" xfId="10"/>
    <cellStyle name="標準 2 4" xfId="15"/>
    <cellStyle name="標準 2 5" xfId="7"/>
    <cellStyle name="標準 3" xfId="12"/>
    <cellStyle name="標準 4" xfId="11"/>
    <cellStyle name="標準 5" xfId="13"/>
    <cellStyle name="標準 6" xfId="6"/>
    <cellStyle name="標準_附属明細表PL・NW・WS　20060423修正版" xfId="3"/>
    <cellStyle name="標準１" xfId="4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view="pageBreakPreview" zoomScale="90" zoomScaleNormal="100" zoomScaleSheetLayoutView="90" workbookViewId="0">
      <selection sqref="A1:E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 x14ac:dyDescent="0.15">
      <c r="A1" s="170" t="s">
        <v>10</v>
      </c>
      <c r="B1" s="171"/>
      <c r="C1" s="171"/>
      <c r="D1" s="171"/>
      <c r="E1" s="171"/>
    </row>
    <row r="2" spans="1:19" ht="24.75" customHeight="1" x14ac:dyDescent="0.15">
      <c r="A2" s="172" t="s">
        <v>197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9.5" customHeight="1" x14ac:dyDescent="0.15">
      <c r="A3" s="170" t="s">
        <v>11</v>
      </c>
      <c r="B3" s="171"/>
      <c r="C3" s="171"/>
      <c r="D3" s="171"/>
      <c r="E3" s="171"/>
      <c r="F3" s="171"/>
      <c r="G3" s="171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7.25" customHeight="1" x14ac:dyDescent="0.15">
      <c r="A4" s="173" t="s">
        <v>155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9" ht="16.5" customHeight="1" x14ac:dyDescent="0.15">
      <c r="A5" s="170" t="s">
        <v>12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</row>
    <row r="6" spans="1:19" ht="1.5" customHeight="1" x14ac:dyDescent="0.15"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9" ht="20.25" customHeight="1" x14ac:dyDescent="0.15">
      <c r="B7" s="3" t="s">
        <v>13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 t="s">
        <v>185</v>
      </c>
      <c r="R7" s="5"/>
    </row>
    <row r="8" spans="1:19" ht="37.5" customHeight="1" x14ac:dyDescent="0.15">
      <c r="B8" s="176" t="s">
        <v>14</v>
      </c>
      <c r="C8" s="176"/>
      <c r="D8" s="184" t="s">
        <v>15</v>
      </c>
      <c r="E8" s="175"/>
      <c r="F8" s="184" t="s">
        <v>16</v>
      </c>
      <c r="G8" s="175"/>
      <c r="H8" s="184" t="s">
        <v>17</v>
      </c>
      <c r="I8" s="175"/>
      <c r="J8" s="184" t="s">
        <v>18</v>
      </c>
      <c r="K8" s="175"/>
      <c r="L8" s="184" t="s">
        <v>19</v>
      </c>
      <c r="M8" s="175"/>
      <c r="N8" s="175" t="s">
        <v>20</v>
      </c>
      <c r="O8" s="176"/>
      <c r="P8" s="177" t="s">
        <v>21</v>
      </c>
      <c r="Q8" s="178"/>
      <c r="R8" s="7"/>
    </row>
    <row r="9" spans="1:19" ht="14.1" customHeight="1" x14ac:dyDescent="0.15">
      <c r="B9" s="179" t="s">
        <v>22</v>
      </c>
      <c r="C9" s="179"/>
      <c r="D9" s="180">
        <f>SUM(D10:E18)</f>
        <v>20054436079</v>
      </c>
      <c r="E9" s="181"/>
      <c r="F9" s="180">
        <f>SUM(F10:G18)</f>
        <v>596961109</v>
      </c>
      <c r="G9" s="181"/>
      <c r="H9" s="180">
        <f>SUM(H10:I18)</f>
        <v>734400</v>
      </c>
      <c r="I9" s="181"/>
      <c r="J9" s="180">
        <f>SUM(J10:K18)</f>
        <v>20650662788</v>
      </c>
      <c r="K9" s="181"/>
      <c r="L9" s="180">
        <f>SUM(L10:M18)</f>
        <v>10981415998</v>
      </c>
      <c r="M9" s="181"/>
      <c r="N9" s="181">
        <f>SUM(N10:O18)</f>
        <v>539686779</v>
      </c>
      <c r="O9" s="182"/>
      <c r="P9" s="183">
        <f>SUM(P10:Q18)</f>
        <v>9669246790</v>
      </c>
      <c r="Q9" s="183"/>
      <c r="R9" s="89"/>
    </row>
    <row r="10" spans="1:19" ht="14.1" customHeight="1" x14ac:dyDescent="0.15">
      <c r="B10" s="179" t="s">
        <v>23</v>
      </c>
      <c r="C10" s="179"/>
      <c r="D10" s="180">
        <v>979261850</v>
      </c>
      <c r="E10" s="181"/>
      <c r="F10" s="180">
        <v>50033</v>
      </c>
      <c r="G10" s="181"/>
      <c r="H10" s="185">
        <v>0</v>
      </c>
      <c r="I10" s="186"/>
      <c r="J10" s="180">
        <f>D10+F10-H10</f>
        <v>979311883</v>
      </c>
      <c r="K10" s="181"/>
      <c r="L10" s="185">
        <v>0</v>
      </c>
      <c r="M10" s="186"/>
      <c r="N10" s="185">
        <v>0</v>
      </c>
      <c r="O10" s="186"/>
      <c r="P10" s="183">
        <f>J10-L10</f>
        <v>979311883</v>
      </c>
      <c r="Q10" s="183"/>
      <c r="R10" s="89"/>
    </row>
    <row r="11" spans="1:19" ht="14.1" customHeight="1" x14ac:dyDescent="0.15">
      <c r="B11" s="187" t="s">
        <v>24</v>
      </c>
      <c r="C11" s="187"/>
      <c r="D11" s="188">
        <v>0</v>
      </c>
      <c r="E11" s="189"/>
      <c r="F11" s="185">
        <v>0</v>
      </c>
      <c r="G11" s="186"/>
      <c r="H11" s="185">
        <v>0</v>
      </c>
      <c r="I11" s="186"/>
      <c r="J11" s="188">
        <f>D11+F11-H11</f>
        <v>0</v>
      </c>
      <c r="K11" s="189"/>
      <c r="L11" s="185">
        <v>0</v>
      </c>
      <c r="M11" s="186"/>
      <c r="N11" s="185">
        <v>0</v>
      </c>
      <c r="O11" s="186"/>
      <c r="P11" s="190">
        <f t="shared" ref="P11:P24" si="0">J11-L11</f>
        <v>0</v>
      </c>
      <c r="Q11" s="190"/>
      <c r="R11" s="89"/>
    </row>
    <row r="12" spans="1:19" ht="14.1" customHeight="1" x14ac:dyDescent="0.15">
      <c r="B12" s="187" t="s">
        <v>25</v>
      </c>
      <c r="C12" s="187"/>
      <c r="D12" s="180">
        <v>17635439143</v>
      </c>
      <c r="E12" s="181"/>
      <c r="F12" s="180">
        <v>535798219</v>
      </c>
      <c r="G12" s="181"/>
      <c r="H12" s="191">
        <v>0</v>
      </c>
      <c r="I12" s="192"/>
      <c r="J12" s="180">
        <f>D12+F12-H12</f>
        <v>18171237362</v>
      </c>
      <c r="K12" s="181"/>
      <c r="L12" s="180">
        <v>10331827830</v>
      </c>
      <c r="M12" s="181"/>
      <c r="N12" s="181">
        <v>431741825</v>
      </c>
      <c r="O12" s="182"/>
      <c r="P12" s="183">
        <f>J12-L12</f>
        <v>7839409532</v>
      </c>
      <c r="Q12" s="183"/>
      <c r="R12" s="89"/>
    </row>
    <row r="13" spans="1:19" ht="14.1" customHeight="1" x14ac:dyDescent="0.15">
      <c r="B13" s="179" t="s">
        <v>26</v>
      </c>
      <c r="C13" s="179"/>
      <c r="D13" s="180">
        <v>1439000686</v>
      </c>
      <c r="E13" s="181"/>
      <c r="F13" s="180">
        <v>17821253</v>
      </c>
      <c r="G13" s="181"/>
      <c r="H13" s="191">
        <v>0</v>
      </c>
      <c r="I13" s="192"/>
      <c r="J13" s="180">
        <f>D13+F13-H13</f>
        <v>1456821939</v>
      </c>
      <c r="K13" s="181"/>
      <c r="L13" s="180">
        <v>649588168</v>
      </c>
      <c r="M13" s="181"/>
      <c r="N13" s="181">
        <v>107944954</v>
      </c>
      <c r="O13" s="182"/>
      <c r="P13" s="183">
        <f t="shared" si="0"/>
        <v>807233771</v>
      </c>
      <c r="Q13" s="183"/>
      <c r="R13" s="89"/>
    </row>
    <row r="14" spans="1:19" ht="14.1" customHeight="1" x14ac:dyDescent="0.15">
      <c r="B14" s="198" t="s">
        <v>27</v>
      </c>
      <c r="C14" s="198"/>
      <c r="D14" s="191">
        <v>0</v>
      </c>
      <c r="E14" s="193"/>
      <c r="F14" s="191">
        <v>0</v>
      </c>
      <c r="G14" s="193"/>
      <c r="H14" s="191">
        <v>0</v>
      </c>
      <c r="I14" s="193"/>
      <c r="J14" s="196">
        <f>D14+F14-H14</f>
        <v>0</v>
      </c>
      <c r="K14" s="197"/>
      <c r="L14" s="191">
        <v>0</v>
      </c>
      <c r="M14" s="193"/>
      <c r="N14" s="191">
        <v>0</v>
      </c>
      <c r="O14" s="193"/>
      <c r="P14" s="194">
        <f t="shared" si="0"/>
        <v>0</v>
      </c>
      <c r="Q14" s="194"/>
      <c r="R14" s="89"/>
    </row>
    <row r="15" spans="1:19" ht="14.1" customHeight="1" x14ac:dyDescent="0.15">
      <c r="B15" s="195" t="s">
        <v>28</v>
      </c>
      <c r="C15" s="195"/>
      <c r="D15" s="191">
        <v>0</v>
      </c>
      <c r="E15" s="193"/>
      <c r="F15" s="191">
        <v>0</v>
      </c>
      <c r="G15" s="193"/>
      <c r="H15" s="191">
        <v>0</v>
      </c>
      <c r="I15" s="193"/>
      <c r="J15" s="196">
        <f t="shared" ref="J15:J24" si="1">D15+F15-H15</f>
        <v>0</v>
      </c>
      <c r="K15" s="197"/>
      <c r="L15" s="191">
        <v>0</v>
      </c>
      <c r="M15" s="193"/>
      <c r="N15" s="191">
        <v>0</v>
      </c>
      <c r="O15" s="193"/>
      <c r="P15" s="194">
        <f t="shared" si="0"/>
        <v>0</v>
      </c>
      <c r="Q15" s="194"/>
      <c r="R15" s="89"/>
    </row>
    <row r="16" spans="1:19" ht="14.1" customHeight="1" x14ac:dyDescent="0.15">
      <c r="B16" s="198" t="s">
        <v>29</v>
      </c>
      <c r="C16" s="198"/>
      <c r="D16" s="191">
        <v>0</v>
      </c>
      <c r="E16" s="193"/>
      <c r="F16" s="191">
        <v>0</v>
      </c>
      <c r="G16" s="193"/>
      <c r="H16" s="191">
        <v>0</v>
      </c>
      <c r="I16" s="193"/>
      <c r="J16" s="196">
        <f t="shared" si="1"/>
        <v>0</v>
      </c>
      <c r="K16" s="197"/>
      <c r="L16" s="191">
        <v>0</v>
      </c>
      <c r="M16" s="193"/>
      <c r="N16" s="191">
        <v>0</v>
      </c>
      <c r="O16" s="193"/>
      <c r="P16" s="194">
        <f t="shared" si="0"/>
        <v>0</v>
      </c>
      <c r="Q16" s="194"/>
      <c r="R16" s="89"/>
    </row>
    <row r="17" spans="2:18" ht="14.1" customHeight="1" x14ac:dyDescent="0.15">
      <c r="B17" s="187" t="s">
        <v>30</v>
      </c>
      <c r="C17" s="187"/>
      <c r="D17" s="191">
        <v>0</v>
      </c>
      <c r="E17" s="193"/>
      <c r="F17" s="191">
        <v>0</v>
      </c>
      <c r="G17" s="193"/>
      <c r="H17" s="191">
        <v>0</v>
      </c>
      <c r="I17" s="193"/>
      <c r="J17" s="196">
        <f t="shared" si="1"/>
        <v>0</v>
      </c>
      <c r="K17" s="197"/>
      <c r="L17" s="191">
        <v>0</v>
      </c>
      <c r="M17" s="193"/>
      <c r="N17" s="191">
        <v>0</v>
      </c>
      <c r="O17" s="193"/>
      <c r="P17" s="194">
        <f t="shared" si="0"/>
        <v>0</v>
      </c>
      <c r="Q17" s="194"/>
      <c r="R17" s="89"/>
    </row>
    <row r="18" spans="2:18" ht="14.1" customHeight="1" x14ac:dyDescent="0.15">
      <c r="B18" s="187" t="s">
        <v>31</v>
      </c>
      <c r="C18" s="187"/>
      <c r="D18" s="180">
        <v>734400</v>
      </c>
      <c r="E18" s="181"/>
      <c r="F18" s="180">
        <v>43291604</v>
      </c>
      <c r="G18" s="181"/>
      <c r="H18" s="180">
        <v>734400</v>
      </c>
      <c r="I18" s="181"/>
      <c r="J18" s="180">
        <f t="shared" si="1"/>
        <v>43291604</v>
      </c>
      <c r="K18" s="181"/>
      <c r="L18" s="191">
        <v>0</v>
      </c>
      <c r="M18" s="193"/>
      <c r="N18" s="191">
        <v>0</v>
      </c>
      <c r="O18" s="193"/>
      <c r="P18" s="183">
        <f t="shared" si="0"/>
        <v>43291604</v>
      </c>
      <c r="Q18" s="183"/>
      <c r="R18" s="89"/>
    </row>
    <row r="19" spans="2:18" ht="14.1" customHeight="1" x14ac:dyDescent="0.15">
      <c r="B19" s="199" t="s">
        <v>32</v>
      </c>
      <c r="C19" s="199"/>
      <c r="D19" s="180">
        <f>SUM(D20:E24)</f>
        <v>17644615340</v>
      </c>
      <c r="E19" s="181"/>
      <c r="F19" s="180">
        <f>SUM(F20:G24)</f>
        <v>181979358</v>
      </c>
      <c r="G19" s="181"/>
      <c r="H19" s="180">
        <f>SUM(H20:I24)</f>
        <v>8682801</v>
      </c>
      <c r="I19" s="181"/>
      <c r="J19" s="180">
        <f>SUM(J20:K24)</f>
        <v>17817911897</v>
      </c>
      <c r="K19" s="181"/>
      <c r="L19" s="180">
        <f>SUM(L20:M24)</f>
        <v>10007043928</v>
      </c>
      <c r="M19" s="181"/>
      <c r="N19" s="181">
        <f>SUM(N20:O24)</f>
        <v>332644446</v>
      </c>
      <c r="O19" s="182"/>
      <c r="P19" s="183">
        <f>SUM(P20:Q24)</f>
        <v>7810867969</v>
      </c>
      <c r="Q19" s="183"/>
      <c r="R19" s="89"/>
    </row>
    <row r="20" spans="2:18" ht="14.1" customHeight="1" x14ac:dyDescent="0.15">
      <c r="B20" s="179" t="s">
        <v>33</v>
      </c>
      <c r="C20" s="179"/>
      <c r="D20" s="180">
        <v>14896985</v>
      </c>
      <c r="E20" s="181"/>
      <c r="F20" s="180">
        <v>268095</v>
      </c>
      <c r="G20" s="181"/>
      <c r="H20" s="191">
        <v>1</v>
      </c>
      <c r="I20" s="193"/>
      <c r="J20" s="180">
        <f t="shared" si="1"/>
        <v>15165079</v>
      </c>
      <c r="K20" s="181"/>
      <c r="L20" s="191">
        <v>0</v>
      </c>
      <c r="M20" s="193"/>
      <c r="N20" s="191">
        <v>0</v>
      </c>
      <c r="O20" s="193"/>
      <c r="P20" s="183">
        <f t="shared" si="0"/>
        <v>15165079</v>
      </c>
      <c r="Q20" s="183"/>
      <c r="R20" s="89"/>
    </row>
    <row r="21" spans="2:18" ht="14.1" customHeight="1" x14ac:dyDescent="0.15">
      <c r="B21" s="187" t="s">
        <v>34</v>
      </c>
      <c r="C21" s="187"/>
      <c r="D21" s="180">
        <v>141838190</v>
      </c>
      <c r="E21" s="181"/>
      <c r="F21" s="191">
        <v>0</v>
      </c>
      <c r="G21" s="193"/>
      <c r="H21" s="191">
        <v>0</v>
      </c>
      <c r="I21" s="193"/>
      <c r="J21" s="180">
        <f>D21+F21-H21</f>
        <v>141838190</v>
      </c>
      <c r="K21" s="181"/>
      <c r="L21" s="180">
        <v>110094777</v>
      </c>
      <c r="M21" s="181"/>
      <c r="N21" s="181">
        <v>7405157</v>
      </c>
      <c r="O21" s="182"/>
      <c r="P21" s="183">
        <f t="shared" si="0"/>
        <v>31743413</v>
      </c>
      <c r="Q21" s="183"/>
      <c r="R21" s="89"/>
    </row>
    <row r="22" spans="2:18" ht="14.1" customHeight="1" x14ac:dyDescent="0.15">
      <c r="B22" s="179" t="s">
        <v>26</v>
      </c>
      <c r="C22" s="179"/>
      <c r="D22" s="180">
        <v>17479197365</v>
      </c>
      <c r="E22" s="181"/>
      <c r="F22" s="180">
        <v>114007103</v>
      </c>
      <c r="G22" s="181"/>
      <c r="H22" s="191">
        <v>0</v>
      </c>
      <c r="I22" s="193"/>
      <c r="J22" s="180">
        <f>D22+F22-H22</f>
        <v>17593204468</v>
      </c>
      <c r="K22" s="181"/>
      <c r="L22" s="180">
        <v>9896949151</v>
      </c>
      <c r="M22" s="181"/>
      <c r="N22" s="181">
        <v>325239289</v>
      </c>
      <c r="O22" s="182"/>
      <c r="P22" s="183">
        <f>J22-L22</f>
        <v>7696255317</v>
      </c>
      <c r="Q22" s="183"/>
      <c r="R22" s="89"/>
    </row>
    <row r="23" spans="2:18" ht="14.1" customHeight="1" x14ac:dyDescent="0.15">
      <c r="B23" s="179" t="s">
        <v>30</v>
      </c>
      <c r="C23" s="179"/>
      <c r="D23" s="191">
        <v>0</v>
      </c>
      <c r="E23" s="193"/>
      <c r="F23" s="191">
        <v>0</v>
      </c>
      <c r="G23" s="193"/>
      <c r="H23" s="191">
        <v>0</v>
      </c>
      <c r="I23" s="193"/>
      <c r="J23" s="196">
        <f t="shared" si="1"/>
        <v>0</v>
      </c>
      <c r="K23" s="197"/>
      <c r="L23" s="191">
        <v>0</v>
      </c>
      <c r="M23" s="193"/>
      <c r="N23" s="191">
        <v>0</v>
      </c>
      <c r="O23" s="193"/>
      <c r="P23" s="194">
        <f t="shared" si="0"/>
        <v>0</v>
      </c>
      <c r="Q23" s="194"/>
      <c r="R23" s="89"/>
    </row>
    <row r="24" spans="2:18" ht="14.1" customHeight="1" x14ac:dyDescent="0.15">
      <c r="B24" s="187" t="s">
        <v>31</v>
      </c>
      <c r="C24" s="187"/>
      <c r="D24" s="180">
        <v>8682800</v>
      </c>
      <c r="E24" s="181"/>
      <c r="F24" s="180">
        <v>67704160</v>
      </c>
      <c r="G24" s="181"/>
      <c r="H24" s="180">
        <v>8682800</v>
      </c>
      <c r="I24" s="181"/>
      <c r="J24" s="180">
        <f t="shared" si="1"/>
        <v>67704160</v>
      </c>
      <c r="K24" s="181"/>
      <c r="L24" s="191">
        <v>0</v>
      </c>
      <c r="M24" s="193"/>
      <c r="N24" s="191">
        <v>0</v>
      </c>
      <c r="O24" s="193"/>
      <c r="P24" s="183">
        <f t="shared" si="0"/>
        <v>67704160</v>
      </c>
      <c r="Q24" s="183"/>
      <c r="R24" s="89"/>
    </row>
    <row r="25" spans="2:18" ht="14.1" customHeight="1" x14ac:dyDescent="0.15">
      <c r="B25" s="179" t="s">
        <v>35</v>
      </c>
      <c r="C25" s="179"/>
      <c r="D25" s="180">
        <v>1635398946</v>
      </c>
      <c r="E25" s="181"/>
      <c r="F25" s="180">
        <v>139021966</v>
      </c>
      <c r="G25" s="181"/>
      <c r="H25" s="180">
        <v>31460000</v>
      </c>
      <c r="I25" s="181"/>
      <c r="J25" s="180">
        <f>D25+F25-H25</f>
        <v>1742960912</v>
      </c>
      <c r="K25" s="181"/>
      <c r="L25" s="180">
        <v>1389899473</v>
      </c>
      <c r="M25" s="181"/>
      <c r="N25" s="181">
        <v>158533007</v>
      </c>
      <c r="O25" s="182"/>
      <c r="P25" s="183">
        <f>J25-L25</f>
        <v>353061439</v>
      </c>
      <c r="Q25" s="183"/>
      <c r="R25" s="89"/>
    </row>
    <row r="26" spans="2:18" ht="14.1" customHeight="1" x14ac:dyDescent="0.15">
      <c r="B26" s="201" t="s">
        <v>7</v>
      </c>
      <c r="C26" s="202"/>
      <c r="D26" s="180">
        <f>D9+D19+D25</f>
        <v>39334450365</v>
      </c>
      <c r="E26" s="181"/>
      <c r="F26" s="180">
        <f>F9+F19+F25</f>
        <v>917962433</v>
      </c>
      <c r="G26" s="181"/>
      <c r="H26" s="180">
        <f>H9+H19+H25</f>
        <v>40877201</v>
      </c>
      <c r="I26" s="181"/>
      <c r="J26" s="180">
        <f>J9+J19+J25</f>
        <v>40211535597</v>
      </c>
      <c r="K26" s="181"/>
      <c r="L26" s="180">
        <f>L9+L19+L25</f>
        <v>22378359399</v>
      </c>
      <c r="M26" s="181"/>
      <c r="N26" s="181">
        <f>N9+N19+N25</f>
        <v>1030864232</v>
      </c>
      <c r="O26" s="182"/>
      <c r="P26" s="183">
        <f>P9+P19+P25</f>
        <v>17833176198</v>
      </c>
      <c r="Q26" s="183"/>
      <c r="R26" s="89"/>
    </row>
    <row r="27" spans="2:18" ht="8.4499999999999993" customHeight="1" x14ac:dyDescent="0.15">
      <c r="B27" s="8"/>
      <c r="C27" s="9"/>
      <c r="D27" s="90"/>
      <c r="E27" s="90"/>
      <c r="F27" s="90"/>
      <c r="G27" s="90"/>
      <c r="H27" s="90"/>
      <c r="I27" s="90"/>
      <c r="J27" s="90"/>
      <c r="K27" s="90"/>
      <c r="L27" s="91"/>
      <c r="M27" s="91"/>
      <c r="N27" s="91"/>
      <c r="O27" s="91"/>
      <c r="P27" s="92"/>
      <c r="Q27" s="92"/>
      <c r="R27" s="92"/>
    </row>
    <row r="28" spans="2:18" ht="20.25" customHeight="1" x14ac:dyDescent="0.15">
      <c r="B28" s="11" t="s">
        <v>156</v>
      </c>
      <c r="C28" s="1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77"/>
      <c r="P28" s="77"/>
      <c r="Q28" s="77"/>
      <c r="R28" s="94" t="s">
        <v>185</v>
      </c>
    </row>
    <row r="29" spans="2:18" ht="12.95" customHeight="1" x14ac:dyDescent="0.15">
      <c r="B29" s="176" t="s">
        <v>14</v>
      </c>
      <c r="C29" s="176"/>
      <c r="D29" s="200" t="s">
        <v>36</v>
      </c>
      <c r="E29" s="200"/>
      <c r="F29" s="200" t="s">
        <v>37</v>
      </c>
      <c r="G29" s="200"/>
      <c r="H29" s="200" t="s">
        <v>38</v>
      </c>
      <c r="I29" s="200"/>
      <c r="J29" s="200" t="s">
        <v>39</v>
      </c>
      <c r="K29" s="200"/>
      <c r="L29" s="200" t="s">
        <v>40</v>
      </c>
      <c r="M29" s="200"/>
      <c r="N29" s="200" t="s">
        <v>41</v>
      </c>
      <c r="O29" s="200"/>
      <c r="P29" s="200" t="s">
        <v>42</v>
      </c>
      <c r="Q29" s="200"/>
      <c r="R29" s="200" t="s">
        <v>43</v>
      </c>
    </row>
    <row r="30" spans="2:18" ht="12.95" customHeight="1" x14ac:dyDescent="0.15">
      <c r="B30" s="176"/>
      <c r="C30" s="176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</row>
    <row r="31" spans="2:18" ht="14.1" customHeight="1" x14ac:dyDescent="0.15">
      <c r="B31" s="203" t="s">
        <v>22</v>
      </c>
      <c r="C31" s="204"/>
      <c r="D31" s="180">
        <f>SUM(D32:E40)</f>
        <v>1862450886</v>
      </c>
      <c r="E31" s="181"/>
      <c r="F31" s="180">
        <f>SUM(F32:G40)</f>
        <v>3451462597</v>
      </c>
      <c r="G31" s="181"/>
      <c r="H31" s="180">
        <f>SUM(H32:I40)</f>
        <v>938738268</v>
      </c>
      <c r="I31" s="181"/>
      <c r="J31" s="180">
        <f>SUM(J32:K40)</f>
        <v>268715608</v>
      </c>
      <c r="K31" s="181"/>
      <c r="L31" s="180">
        <f>SUM(L32:M40)</f>
        <v>1648287883</v>
      </c>
      <c r="M31" s="181"/>
      <c r="N31" s="180">
        <f>SUM(N32:O40)</f>
        <v>533763959</v>
      </c>
      <c r="O31" s="181"/>
      <c r="P31" s="180">
        <f>SUM(P32:Q40)</f>
        <v>965827589</v>
      </c>
      <c r="Q31" s="181"/>
      <c r="R31" s="114">
        <f>SUM(R32:S40)</f>
        <v>9669246790</v>
      </c>
    </row>
    <row r="32" spans="2:18" ht="14.1" customHeight="1" x14ac:dyDescent="0.15">
      <c r="B32" s="187" t="s">
        <v>33</v>
      </c>
      <c r="C32" s="187"/>
      <c r="D32" s="180">
        <v>979281759</v>
      </c>
      <c r="E32" s="181"/>
      <c r="F32" s="196">
        <v>0</v>
      </c>
      <c r="G32" s="197"/>
      <c r="H32" s="196">
        <v>0</v>
      </c>
      <c r="I32" s="197"/>
      <c r="J32" s="196">
        <v>0</v>
      </c>
      <c r="K32" s="197"/>
      <c r="L32" s="180">
        <v>14230</v>
      </c>
      <c r="M32" s="181"/>
      <c r="N32" s="196">
        <v>0</v>
      </c>
      <c r="O32" s="197"/>
      <c r="P32" s="180">
        <v>15894</v>
      </c>
      <c r="Q32" s="181"/>
      <c r="R32" s="114">
        <f t="shared" ref="R32:R37" si="2">SUM(D32:Q32)</f>
        <v>979311883</v>
      </c>
    </row>
    <row r="33" spans="2:19" ht="14.1" customHeight="1" x14ac:dyDescent="0.15">
      <c r="B33" s="187" t="s">
        <v>24</v>
      </c>
      <c r="C33" s="187"/>
      <c r="D33" s="196">
        <v>0</v>
      </c>
      <c r="E33" s="197"/>
      <c r="F33" s="196">
        <v>0</v>
      </c>
      <c r="G33" s="197"/>
      <c r="H33" s="196">
        <v>0</v>
      </c>
      <c r="I33" s="197"/>
      <c r="J33" s="196">
        <v>0</v>
      </c>
      <c r="K33" s="197"/>
      <c r="L33" s="196">
        <v>0</v>
      </c>
      <c r="M33" s="197"/>
      <c r="N33" s="196">
        <v>0</v>
      </c>
      <c r="O33" s="197"/>
      <c r="P33" s="196">
        <v>0</v>
      </c>
      <c r="Q33" s="197"/>
      <c r="R33" s="149">
        <f t="shared" si="2"/>
        <v>0</v>
      </c>
    </row>
    <row r="34" spans="2:19" ht="14.1" customHeight="1" x14ac:dyDescent="0.15">
      <c r="B34" s="179" t="s">
        <v>25</v>
      </c>
      <c r="C34" s="179"/>
      <c r="D34" s="180">
        <v>861680651</v>
      </c>
      <c r="E34" s="181"/>
      <c r="F34" s="180">
        <v>2995418697</v>
      </c>
      <c r="G34" s="181"/>
      <c r="H34" s="180">
        <v>930285732</v>
      </c>
      <c r="I34" s="181"/>
      <c r="J34" s="180">
        <v>268715608</v>
      </c>
      <c r="K34" s="181"/>
      <c r="L34" s="180">
        <v>1634185477</v>
      </c>
      <c r="M34" s="181"/>
      <c r="N34" s="180">
        <v>533763959</v>
      </c>
      <c r="O34" s="181"/>
      <c r="P34" s="180">
        <v>615359408</v>
      </c>
      <c r="Q34" s="181"/>
      <c r="R34" s="114">
        <f t="shared" si="2"/>
        <v>7839409532</v>
      </c>
    </row>
    <row r="35" spans="2:19" ht="14.1" customHeight="1" x14ac:dyDescent="0.15">
      <c r="B35" s="187" t="s">
        <v>26</v>
      </c>
      <c r="C35" s="187"/>
      <c r="D35" s="180">
        <v>17298076</v>
      </c>
      <c r="E35" s="181"/>
      <c r="F35" s="180">
        <v>430501900</v>
      </c>
      <c r="G35" s="181"/>
      <c r="H35" s="180">
        <v>8452536</v>
      </c>
      <c r="I35" s="181"/>
      <c r="J35" s="196">
        <v>0</v>
      </c>
      <c r="K35" s="197"/>
      <c r="L35" s="180">
        <v>11863376</v>
      </c>
      <c r="M35" s="181"/>
      <c r="N35" s="196">
        <v>0</v>
      </c>
      <c r="O35" s="197"/>
      <c r="P35" s="180">
        <v>339117883</v>
      </c>
      <c r="Q35" s="181"/>
      <c r="R35" s="114">
        <f t="shared" si="2"/>
        <v>807233771</v>
      </c>
    </row>
    <row r="36" spans="2:19" ht="14.1" customHeight="1" x14ac:dyDescent="0.15">
      <c r="B36" s="198" t="s">
        <v>27</v>
      </c>
      <c r="C36" s="198"/>
      <c r="D36" s="196">
        <v>0</v>
      </c>
      <c r="E36" s="197"/>
      <c r="F36" s="196">
        <v>0</v>
      </c>
      <c r="G36" s="197"/>
      <c r="H36" s="196">
        <v>0</v>
      </c>
      <c r="I36" s="197"/>
      <c r="J36" s="196">
        <v>0</v>
      </c>
      <c r="K36" s="197"/>
      <c r="L36" s="196">
        <v>0</v>
      </c>
      <c r="M36" s="197"/>
      <c r="N36" s="196">
        <v>0</v>
      </c>
      <c r="O36" s="197"/>
      <c r="P36" s="196">
        <v>0</v>
      </c>
      <c r="Q36" s="197"/>
      <c r="R36" s="148">
        <f t="shared" si="2"/>
        <v>0</v>
      </c>
    </row>
    <row r="37" spans="2:19" ht="14.1" customHeight="1" x14ac:dyDescent="0.15">
      <c r="B37" s="195" t="s">
        <v>28</v>
      </c>
      <c r="C37" s="195"/>
      <c r="D37" s="196">
        <v>0</v>
      </c>
      <c r="E37" s="197"/>
      <c r="F37" s="196">
        <v>0</v>
      </c>
      <c r="G37" s="197"/>
      <c r="H37" s="196">
        <v>0</v>
      </c>
      <c r="I37" s="197"/>
      <c r="J37" s="196">
        <v>0</v>
      </c>
      <c r="K37" s="197"/>
      <c r="L37" s="196">
        <v>0</v>
      </c>
      <c r="M37" s="197"/>
      <c r="N37" s="196">
        <v>0</v>
      </c>
      <c r="O37" s="197"/>
      <c r="P37" s="196">
        <v>0</v>
      </c>
      <c r="Q37" s="197"/>
      <c r="R37" s="148">
        <f t="shared" si="2"/>
        <v>0</v>
      </c>
    </row>
    <row r="38" spans="2:19" ht="14.1" customHeight="1" x14ac:dyDescent="0.15">
      <c r="B38" s="198" t="s">
        <v>29</v>
      </c>
      <c r="C38" s="198"/>
      <c r="D38" s="196">
        <v>0</v>
      </c>
      <c r="E38" s="197"/>
      <c r="F38" s="196">
        <v>0</v>
      </c>
      <c r="G38" s="197"/>
      <c r="H38" s="196">
        <v>0</v>
      </c>
      <c r="I38" s="197"/>
      <c r="J38" s="196">
        <v>0</v>
      </c>
      <c r="K38" s="197"/>
      <c r="L38" s="196">
        <v>0</v>
      </c>
      <c r="M38" s="197"/>
      <c r="N38" s="196">
        <v>0</v>
      </c>
      <c r="O38" s="197"/>
      <c r="P38" s="196">
        <v>0</v>
      </c>
      <c r="Q38" s="197"/>
      <c r="R38" s="148">
        <f t="shared" ref="R38:R46" si="3">SUM(D38:Q38)</f>
        <v>0</v>
      </c>
    </row>
    <row r="39" spans="2:19" ht="14.1" customHeight="1" x14ac:dyDescent="0.15">
      <c r="B39" s="187" t="s">
        <v>30</v>
      </c>
      <c r="C39" s="187"/>
      <c r="D39" s="196">
        <v>0</v>
      </c>
      <c r="E39" s="197"/>
      <c r="F39" s="196">
        <v>0</v>
      </c>
      <c r="G39" s="197"/>
      <c r="H39" s="196">
        <v>0</v>
      </c>
      <c r="I39" s="197"/>
      <c r="J39" s="196">
        <v>0</v>
      </c>
      <c r="K39" s="197"/>
      <c r="L39" s="196">
        <v>0</v>
      </c>
      <c r="M39" s="197"/>
      <c r="N39" s="196">
        <v>0</v>
      </c>
      <c r="O39" s="197"/>
      <c r="P39" s="196">
        <v>0</v>
      </c>
      <c r="Q39" s="197"/>
      <c r="R39" s="149">
        <f t="shared" si="3"/>
        <v>0</v>
      </c>
    </row>
    <row r="40" spans="2:19" ht="14.1" customHeight="1" x14ac:dyDescent="0.15">
      <c r="B40" s="187" t="s">
        <v>31</v>
      </c>
      <c r="C40" s="187"/>
      <c r="D40" s="196">
        <v>4190400</v>
      </c>
      <c r="E40" s="197"/>
      <c r="F40" s="180">
        <v>25542000</v>
      </c>
      <c r="G40" s="181"/>
      <c r="H40" s="196">
        <v>0</v>
      </c>
      <c r="I40" s="197"/>
      <c r="J40" s="196">
        <v>0</v>
      </c>
      <c r="K40" s="197"/>
      <c r="L40" s="196">
        <v>2224800</v>
      </c>
      <c r="M40" s="197"/>
      <c r="N40" s="196">
        <v>0</v>
      </c>
      <c r="O40" s="197"/>
      <c r="P40" s="196">
        <v>11334404</v>
      </c>
      <c r="Q40" s="197"/>
      <c r="R40" s="114">
        <f>SUM(D40:Q40)</f>
        <v>43291604</v>
      </c>
    </row>
    <row r="41" spans="2:19" ht="14.1" customHeight="1" x14ac:dyDescent="0.15">
      <c r="B41" s="205" t="s">
        <v>32</v>
      </c>
      <c r="C41" s="206"/>
      <c r="D41" s="180">
        <f>SUM(D42:E46)</f>
        <v>7183283776</v>
      </c>
      <c r="E41" s="181"/>
      <c r="F41" s="180">
        <f>SUM(F42:G46)</f>
        <v>51224733</v>
      </c>
      <c r="G41" s="181"/>
      <c r="H41" s="196">
        <f>SUM(H42:I46)</f>
        <v>0</v>
      </c>
      <c r="I41" s="197"/>
      <c r="J41" s="196">
        <f>SUM(J42:K46)</f>
        <v>0</v>
      </c>
      <c r="K41" s="197"/>
      <c r="L41" s="180">
        <f>SUM(L42:M46)</f>
        <v>307441223</v>
      </c>
      <c r="M41" s="181"/>
      <c r="N41" s="181">
        <f>SUM(N42:O46)</f>
        <v>133937362</v>
      </c>
      <c r="O41" s="182"/>
      <c r="P41" s="183">
        <f>SUM(P42:Q46)</f>
        <v>134980875</v>
      </c>
      <c r="Q41" s="183"/>
      <c r="R41" s="114">
        <f>SUM(R42:S46)</f>
        <v>7810867969</v>
      </c>
      <c r="S41" s="14"/>
    </row>
    <row r="42" spans="2:19" ht="14.1" customHeight="1" x14ac:dyDescent="0.15">
      <c r="B42" s="187" t="s">
        <v>33</v>
      </c>
      <c r="C42" s="187"/>
      <c r="D42" s="180">
        <v>12171723</v>
      </c>
      <c r="E42" s="181"/>
      <c r="F42" s="196">
        <v>0</v>
      </c>
      <c r="G42" s="197"/>
      <c r="H42" s="196">
        <v>0</v>
      </c>
      <c r="I42" s="197"/>
      <c r="J42" s="196">
        <v>0</v>
      </c>
      <c r="K42" s="197"/>
      <c r="L42" s="180">
        <v>2993356</v>
      </c>
      <c r="M42" s="181"/>
      <c r="N42" s="196">
        <v>0</v>
      </c>
      <c r="O42" s="197"/>
      <c r="P42" s="196">
        <v>0</v>
      </c>
      <c r="Q42" s="197"/>
      <c r="R42" s="114">
        <f t="shared" si="3"/>
        <v>15165079</v>
      </c>
    </row>
    <row r="43" spans="2:19" ht="14.1" customHeight="1" x14ac:dyDescent="0.15">
      <c r="B43" s="187" t="s">
        <v>34</v>
      </c>
      <c r="C43" s="187"/>
      <c r="D43" s="196">
        <v>0</v>
      </c>
      <c r="E43" s="197"/>
      <c r="F43" s="180">
        <v>18816453</v>
      </c>
      <c r="G43" s="181"/>
      <c r="H43" s="196">
        <v>0</v>
      </c>
      <c r="I43" s="197"/>
      <c r="J43" s="196">
        <v>0</v>
      </c>
      <c r="K43" s="197"/>
      <c r="L43" s="180">
        <v>11216716</v>
      </c>
      <c r="M43" s="181"/>
      <c r="N43" s="196">
        <v>1252834</v>
      </c>
      <c r="O43" s="197"/>
      <c r="P43" s="196">
        <v>457410</v>
      </c>
      <c r="Q43" s="197"/>
      <c r="R43" s="114">
        <f>SUM(D43:Q43)</f>
        <v>31743413</v>
      </c>
    </row>
    <row r="44" spans="2:19" ht="14.1" customHeight="1" x14ac:dyDescent="0.15">
      <c r="B44" s="179" t="s">
        <v>26</v>
      </c>
      <c r="C44" s="179"/>
      <c r="D44" s="180">
        <v>7131468053</v>
      </c>
      <c r="E44" s="181"/>
      <c r="F44" s="180">
        <v>4348120</v>
      </c>
      <c r="G44" s="181"/>
      <c r="H44" s="196">
        <v>0</v>
      </c>
      <c r="I44" s="197"/>
      <c r="J44" s="196">
        <v>0</v>
      </c>
      <c r="K44" s="197"/>
      <c r="L44" s="180">
        <v>293231151</v>
      </c>
      <c r="M44" s="181"/>
      <c r="N44" s="180">
        <v>132684528</v>
      </c>
      <c r="O44" s="181"/>
      <c r="P44" s="180">
        <v>134523465</v>
      </c>
      <c r="Q44" s="181"/>
      <c r="R44" s="114">
        <f t="shared" si="3"/>
        <v>7696255317</v>
      </c>
    </row>
    <row r="45" spans="2:19" ht="14.1" customHeight="1" x14ac:dyDescent="0.15">
      <c r="B45" s="187" t="s">
        <v>30</v>
      </c>
      <c r="C45" s="187"/>
      <c r="D45" s="196">
        <v>0</v>
      </c>
      <c r="E45" s="197"/>
      <c r="F45" s="196">
        <v>0</v>
      </c>
      <c r="G45" s="197"/>
      <c r="H45" s="196">
        <v>0</v>
      </c>
      <c r="I45" s="197"/>
      <c r="J45" s="196">
        <v>0</v>
      </c>
      <c r="K45" s="197"/>
      <c r="L45" s="196">
        <v>0</v>
      </c>
      <c r="M45" s="197"/>
      <c r="N45" s="196">
        <v>0</v>
      </c>
      <c r="O45" s="197"/>
      <c r="P45" s="196">
        <v>0</v>
      </c>
      <c r="Q45" s="197"/>
      <c r="R45" s="149">
        <f t="shared" si="3"/>
        <v>0</v>
      </c>
    </row>
    <row r="46" spans="2:19" ht="14.1" customHeight="1" x14ac:dyDescent="0.15">
      <c r="B46" s="179" t="s">
        <v>31</v>
      </c>
      <c r="C46" s="179"/>
      <c r="D46" s="180">
        <v>39644000</v>
      </c>
      <c r="E46" s="181"/>
      <c r="F46" s="196">
        <v>28060160</v>
      </c>
      <c r="G46" s="197"/>
      <c r="H46" s="196">
        <v>0</v>
      </c>
      <c r="I46" s="197"/>
      <c r="J46" s="196">
        <v>0</v>
      </c>
      <c r="K46" s="197"/>
      <c r="L46" s="196">
        <v>0</v>
      </c>
      <c r="M46" s="197"/>
      <c r="N46" s="196">
        <v>0</v>
      </c>
      <c r="O46" s="197"/>
      <c r="P46" s="196">
        <v>0</v>
      </c>
      <c r="Q46" s="197"/>
      <c r="R46" s="149">
        <f t="shared" si="3"/>
        <v>67704160</v>
      </c>
    </row>
    <row r="47" spans="2:19" ht="14.1" customHeight="1" x14ac:dyDescent="0.15">
      <c r="B47" s="208" t="s">
        <v>35</v>
      </c>
      <c r="C47" s="209"/>
      <c r="D47" s="180">
        <v>13880268</v>
      </c>
      <c r="E47" s="181"/>
      <c r="F47" s="180">
        <v>22544606</v>
      </c>
      <c r="G47" s="181"/>
      <c r="H47" s="180">
        <v>34959115</v>
      </c>
      <c r="I47" s="181"/>
      <c r="J47" s="180">
        <v>300828</v>
      </c>
      <c r="K47" s="181"/>
      <c r="L47" s="180">
        <v>181330674</v>
      </c>
      <c r="M47" s="181"/>
      <c r="N47" s="180">
        <v>42001041</v>
      </c>
      <c r="O47" s="181"/>
      <c r="P47" s="180">
        <v>58044907</v>
      </c>
      <c r="Q47" s="181"/>
      <c r="R47" s="114">
        <f>SUM(D47:Q47)</f>
        <v>353061439</v>
      </c>
    </row>
    <row r="48" spans="2:19" ht="13.5" customHeight="1" x14ac:dyDescent="0.15">
      <c r="B48" s="207" t="s">
        <v>43</v>
      </c>
      <c r="C48" s="207"/>
      <c r="D48" s="180">
        <f>D31+D41+D47</f>
        <v>9059614930</v>
      </c>
      <c r="E48" s="181"/>
      <c r="F48" s="180">
        <f>F31+F41+F47</f>
        <v>3525231936</v>
      </c>
      <c r="G48" s="181"/>
      <c r="H48" s="180">
        <f>H31+H41+H47</f>
        <v>973697383</v>
      </c>
      <c r="I48" s="181"/>
      <c r="J48" s="180">
        <f>J31+J41+J47</f>
        <v>269016436</v>
      </c>
      <c r="K48" s="181"/>
      <c r="L48" s="180">
        <f>L31+L41+L47</f>
        <v>2137059780</v>
      </c>
      <c r="M48" s="181"/>
      <c r="N48" s="180">
        <f>N31+N41+N47</f>
        <v>709702362</v>
      </c>
      <c r="O48" s="181"/>
      <c r="P48" s="180">
        <f>P31+P41+P47</f>
        <v>1158853371</v>
      </c>
      <c r="Q48" s="181"/>
      <c r="R48" s="114">
        <f>R31+R41+R47</f>
        <v>17833176198</v>
      </c>
    </row>
    <row r="49" spans="4:18" x14ac:dyDescent="0.15"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4:18" x14ac:dyDescent="0.15">
      <c r="J50" s="115"/>
    </row>
  </sheetData>
  <mergeCells count="311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5"/>
  <printOptions horizontalCentered="1"/>
  <pageMargins left="0" right="0" top="0.39370078740157483" bottom="0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Normal="100" zoomScaleSheetLayoutView="100" workbookViewId="0">
      <selection sqref="A1:E1"/>
    </sheetView>
  </sheetViews>
  <sheetFormatPr defaultRowHeight="13.5" x14ac:dyDescent="0.15"/>
  <cols>
    <col min="1" max="1" width="23.5" bestFit="1" customWidth="1"/>
    <col min="2" max="2" width="12.625" customWidth="1"/>
    <col min="3" max="3" width="9.75" bestFit="1" customWidth="1"/>
    <col min="4" max="4" width="16.75" customWidth="1"/>
    <col min="5" max="5" width="10.5" bestFit="1" customWidth="1"/>
    <col min="6" max="6" width="0.75" customWidth="1"/>
    <col min="7" max="7" width="8.875" style="66" bestFit="1" customWidth="1"/>
    <col min="8" max="8" width="12.875" style="66" bestFit="1" customWidth="1"/>
  </cols>
  <sheetData>
    <row r="1" spans="1:9" ht="15" customHeight="1" x14ac:dyDescent="0.15">
      <c r="A1" s="271" t="s">
        <v>133</v>
      </c>
      <c r="B1" s="272"/>
      <c r="C1" s="272"/>
      <c r="D1" s="272"/>
      <c r="E1" s="272"/>
    </row>
    <row r="2" spans="1:9" ht="14.25" customHeight="1" x14ac:dyDescent="0.15">
      <c r="A2" s="162" t="s">
        <v>134</v>
      </c>
      <c r="B2" s="26"/>
      <c r="C2" s="26"/>
      <c r="D2" s="26"/>
      <c r="E2" s="161" t="s">
        <v>185</v>
      </c>
    </row>
    <row r="3" spans="1:9" x14ac:dyDescent="0.15">
      <c r="A3" s="103" t="s">
        <v>135</v>
      </c>
      <c r="B3" s="103" t="s">
        <v>118</v>
      </c>
      <c r="C3" s="104" t="s">
        <v>136</v>
      </c>
      <c r="D3" s="104"/>
      <c r="E3" s="105" t="s">
        <v>0</v>
      </c>
    </row>
    <row r="4" spans="1:9" x14ac:dyDescent="0.15">
      <c r="A4" s="266" t="s">
        <v>137</v>
      </c>
      <c r="B4" s="266" t="s">
        <v>8</v>
      </c>
      <c r="C4" s="52" t="s">
        <v>699</v>
      </c>
      <c r="D4" s="53"/>
      <c r="E4" s="130">
        <v>236033117</v>
      </c>
      <c r="I4" s="66"/>
    </row>
    <row r="5" spans="1:9" x14ac:dyDescent="0.15">
      <c r="A5" s="267"/>
      <c r="B5" s="267"/>
      <c r="C5" s="52" t="s">
        <v>700</v>
      </c>
      <c r="D5" s="53"/>
      <c r="E5" s="130">
        <v>254768200</v>
      </c>
    </row>
    <row r="6" spans="1:9" x14ac:dyDescent="0.15">
      <c r="A6" s="267"/>
      <c r="B6" s="267"/>
      <c r="C6" s="52" t="s">
        <v>701</v>
      </c>
      <c r="D6" s="53"/>
      <c r="E6" s="130">
        <v>21744800</v>
      </c>
    </row>
    <row r="7" spans="1:9" x14ac:dyDescent="0.15">
      <c r="A7" s="267"/>
      <c r="B7" s="267"/>
      <c r="C7" s="52" t="s">
        <v>702</v>
      </c>
      <c r="D7" s="53"/>
      <c r="E7" s="130">
        <v>37690223</v>
      </c>
    </row>
    <row r="8" spans="1:9" x14ac:dyDescent="0.15">
      <c r="A8" s="267"/>
      <c r="B8" s="267"/>
      <c r="C8" s="52" t="s">
        <v>703</v>
      </c>
      <c r="D8" s="53"/>
      <c r="E8" s="130">
        <v>5129050</v>
      </c>
    </row>
    <row r="9" spans="1:9" x14ac:dyDescent="0.15">
      <c r="A9" s="267"/>
      <c r="B9" s="267"/>
      <c r="C9" s="52" t="s">
        <v>704</v>
      </c>
      <c r="D9" s="53"/>
      <c r="E9" s="130">
        <v>16660000</v>
      </c>
    </row>
    <row r="10" spans="1:9" x14ac:dyDescent="0.15">
      <c r="A10" s="267"/>
      <c r="B10" s="267"/>
      <c r="C10" s="52" t="s">
        <v>705</v>
      </c>
      <c r="D10" s="53"/>
      <c r="E10" s="130">
        <v>40377000</v>
      </c>
    </row>
    <row r="11" spans="1:9" x14ac:dyDescent="0.15">
      <c r="A11" s="267"/>
      <c r="B11" s="267"/>
      <c r="C11" s="52" t="s">
        <v>706</v>
      </c>
      <c r="D11" s="53"/>
      <c r="E11" s="130">
        <v>894000</v>
      </c>
    </row>
    <row r="12" spans="1:9" x14ac:dyDescent="0.15">
      <c r="A12" s="267"/>
      <c r="B12" s="267"/>
      <c r="C12" s="52" t="s">
        <v>707</v>
      </c>
      <c r="D12" s="53"/>
      <c r="E12" s="130">
        <v>1381000</v>
      </c>
    </row>
    <row r="13" spans="1:9" x14ac:dyDescent="0.15">
      <c r="A13" s="267"/>
      <c r="B13" s="267"/>
      <c r="C13" s="52" t="s">
        <v>708</v>
      </c>
      <c r="D13" s="53"/>
      <c r="E13" s="130">
        <v>903000</v>
      </c>
    </row>
    <row r="14" spans="1:9" x14ac:dyDescent="0.15">
      <c r="A14" s="267"/>
      <c r="B14" s="267"/>
      <c r="C14" s="52" t="s">
        <v>709</v>
      </c>
      <c r="D14" s="53"/>
      <c r="E14" s="130">
        <v>108817000</v>
      </c>
    </row>
    <row r="15" spans="1:9" x14ac:dyDescent="0.15">
      <c r="A15" s="267"/>
      <c r="B15" s="267"/>
      <c r="C15" s="52" t="s">
        <v>710</v>
      </c>
      <c r="D15" s="53"/>
      <c r="E15" s="130">
        <v>6713000</v>
      </c>
    </row>
    <row r="16" spans="1:9" x14ac:dyDescent="0.15">
      <c r="A16" s="267"/>
      <c r="B16" s="267"/>
      <c r="C16" s="52" t="s">
        <v>711</v>
      </c>
      <c r="D16" s="53"/>
      <c r="E16" s="130">
        <v>1051000</v>
      </c>
    </row>
    <row r="17" spans="1:5" x14ac:dyDescent="0.15">
      <c r="A17" s="267"/>
      <c r="B17" s="267"/>
      <c r="C17" s="52" t="s">
        <v>712</v>
      </c>
      <c r="D17" s="53"/>
      <c r="E17" s="130">
        <v>3372188000</v>
      </c>
    </row>
    <row r="18" spans="1:5" x14ac:dyDescent="0.15">
      <c r="A18" s="267"/>
      <c r="B18" s="267"/>
      <c r="C18" s="52" t="s">
        <v>713</v>
      </c>
      <c r="D18" s="53"/>
      <c r="E18" s="130">
        <v>832000</v>
      </c>
    </row>
    <row r="19" spans="1:5" x14ac:dyDescent="0.15">
      <c r="A19" s="267"/>
      <c r="B19" s="267"/>
      <c r="C19" s="52" t="s">
        <v>714</v>
      </c>
      <c r="D19" s="53"/>
      <c r="E19" s="130">
        <v>5820345</v>
      </c>
    </row>
    <row r="20" spans="1:5" x14ac:dyDescent="0.15">
      <c r="A20" s="267"/>
      <c r="B20" s="267"/>
      <c r="C20" s="52" t="s">
        <v>715</v>
      </c>
      <c r="D20" s="53"/>
      <c r="E20" s="130">
        <v>28192092</v>
      </c>
    </row>
    <row r="21" spans="1:5" x14ac:dyDescent="0.15">
      <c r="A21" s="267"/>
      <c r="B21" s="267"/>
      <c r="C21" s="52" t="s">
        <v>716</v>
      </c>
      <c r="D21" s="53"/>
      <c r="E21" s="130">
        <v>4320000</v>
      </c>
    </row>
    <row r="22" spans="1:5" x14ac:dyDescent="0.15">
      <c r="A22" s="267"/>
      <c r="B22" s="267"/>
      <c r="C22" s="52" t="s">
        <v>717</v>
      </c>
      <c r="D22" s="53"/>
      <c r="E22" s="130">
        <v>14000000</v>
      </c>
    </row>
    <row r="23" spans="1:5" x14ac:dyDescent="0.15">
      <c r="A23" s="267"/>
      <c r="B23" s="270"/>
      <c r="C23" s="260" t="s">
        <v>138</v>
      </c>
      <c r="D23" s="261"/>
      <c r="E23" s="130">
        <f>SUM(E4:E22)</f>
        <v>4157513827</v>
      </c>
    </row>
    <row r="24" spans="1:5" x14ac:dyDescent="0.15">
      <c r="A24" s="267"/>
      <c r="B24" s="258" t="s">
        <v>9</v>
      </c>
      <c r="C24" s="274" t="s">
        <v>139</v>
      </c>
      <c r="D24" s="53" t="s">
        <v>140</v>
      </c>
      <c r="E24" s="130">
        <v>72832506</v>
      </c>
    </row>
    <row r="25" spans="1:5" x14ac:dyDescent="0.15">
      <c r="A25" s="267"/>
      <c r="B25" s="273"/>
      <c r="C25" s="275"/>
      <c r="D25" s="53" t="s">
        <v>141</v>
      </c>
      <c r="E25" s="127">
        <v>0</v>
      </c>
    </row>
    <row r="26" spans="1:5" x14ac:dyDescent="0.15">
      <c r="A26" s="267"/>
      <c r="B26" s="273"/>
      <c r="C26" s="276"/>
      <c r="D26" s="150" t="s">
        <v>131</v>
      </c>
      <c r="E26" s="130">
        <f>SUM(E24:E25)</f>
        <v>72832506</v>
      </c>
    </row>
    <row r="27" spans="1:5" x14ac:dyDescent="0.15">
      <c r="A27" s="267"/>
      <c r="B27" s="273"/>
      <c r="C27" s="274" t="s">
        <v>142</v>
      </c>
      <c r="D27" s="53" t="s">
        <v>140</v>
      </c>
      <c r="E27" s="130">
        <v>485007058</v>
      </c>
    </row>
    <row r="28" spans="1:5" x14ac:dyDescent="0.15">
      <c r="A28" s="267"/>
      <c r="B28" s="273"/>
      <c r="C28" s="275"/>
      <c r="D28" s="53" t="s">
        <v>141</v>
      </c>
      <c r="E28" s="130">
        <v>381913054</v>
      </c>
    </row>
    <row r="29" spans="1:5" x14ac:dyDescent="0.15">
      <c r="A29" s="267"/>
      <c r="B29" s="273"/>
      <c r="C29" s="276"/>
      <c r="D29" s="150" t="s">
        <v>131</v>
      </c>
      <c r="E29" s="130">
        <f>SUM(E27:E28)</f>
        <v>866920112</v>
      </c>
    </row>
    <row r="30" spans="1:5" x14ac:dyDescent="0.15">
      <c r="A30" s="267"/>
      <c r="B30" s="259"/>
      <c r="C30" s="260" t="s">
        <v>138</v>
      </c>
      <c r="D30" s="261"/>
      <c r="E30" s="130">
        <f>E26+E29</f>
        <v>939752618</v>
      </c>
    </row>
    <row r="31" spans="1:5" x14ac:dyDescent="0.15">
      <c r="A31" s="270"/>
      <c r="B31" s="260" t="s">
        <v>7</v>
      </c>
      <c r="C31" s="269"/>
      <c r="D31" s="261"/>
      <c r="E31" s="151">
        <f>E23+E30</f>
        <v>5097266445</v>
      </c>
    </row>
    <row r="32" spans="1:5" x14ac:dyDescent="0.15">
      <c r="A32" s="266" t="s">
        <v>698</v>
      </c>
      <c r="B32" s="258" t="s">
        <v>198</v>
      </c>
      <c r="C32" s="152" t="s">
        <v>199</v>
      </c>
      <c r="D32" s="153"/>
      <c r="E32" s="151">
        <v>58400</v>
      </c>
    </row>
    <row r="33" spans="1:5" x14ac:dyDescent="0.15">
      <c r="A33" s="267"/>
      <c r="B33" s="259"/>
      <c r="C33" s="260" t="s">
        <v>138</v>
      </c>
      <c r="D33" s="261"/>
      <c r="E33" s="151">
        <f>SUM(E32)</f>
        <v>58400</v>
      </c>
    </row>
    <row r="34" spans="1:5" x14ac:dyDescent="0.15">
      <c r="A34" s="267"/>
      <c r="B34" s="260" t="s">
        <v>7</v>
      </c>
      <c r="C34" s="269"/>
      <c r="D34" s="261"/>
      <c r="E34" s="151">
        <f>E33</f>
        <v>58400</v>
      </c>
    </row>
    <row r="35" spans="1:5" x14ac:dyDescent="0.15">
      <c r="A35" s="262" t="s">
        <v>204</v>
      </c>
      <c r="B35" s="263"/>
      <c r="C35" s="152" t="s">
        <v>198</v>
      </c>
      <c r="D35" s="153"/>
      <c r="E35" s="130">
        <v>58400</v>
      </c>
    </row>
    <row r="36" spans="1:5" x14ac:dyDescent="0.15">
      <c r="A36" s="264"/>
      <c r="B36" s="265"/>
      <c r="C36" s="52" t="s">
        <v>205</v>
      </c>
      <c r="D36" s="53"/>
      <c r="E36" s="127">
        <v>0</v>
      </c>
    </row>
    <row r="37" spans="1:5" x14ac:dyDescent="0.15">
      <c r="A37" s="268" t="s">
        <v>206</v>
      </c>
      <c r="B37" s="268"/>
      <c r="C37" s="52" t="s">
        <v>198</v>
      </c>
      <c r="D37" s="53"/>
      <c r="E37" s="130">
        <f>E23+E33-E35</f>
        <v>4157513827</v>
      </c>
    </row>
    <row r="38" spans="1:5" x14ac:dyDescent="0.15">
      <c r="A38" s="268"/>
      <c r="B38" s="268"/>
      <c r="C38" s="52" t="s">
        <v>205</v>
      </c>
      <c r="D38" s="53"/>
      <c r="E38" s="166">
        <f>E30-E36</f>
        <v>939752618</v>
      </c>
    </row>
    <row r="39" spans="1:5" ht="5.25" customHeight="1" x14ac:dyDescent="0.15"/>
  </sheetData>
  <mergeCells count="15">
    <mergeCell ref="B31:D31"/>
    <mergeCell ref="A4:A31"/>
    <mergeCell ref="A1:E1"/>
    <mergeCell ref="B4:B23"/>
    <mergeCell ref="C23:D23"/>
    <mergeCell ref="B24:B30"/>
    <mergeCell ref="C24:C26"/>
    <mergeCell ref="C27:C29"/>
    <mergeCell ref="C30:D30"/>
    <mergeCell ref="B32:B33"/>
    <mergeCell ref="C33:D33"/>
    <mergeCell ref="A35:B36"/>
    <mergeCell ref="A32:A34"/>
    <mergeCell ref="A37:B38"/>
    <mergeCell ref="B34:D34"/>
  </mergeCells>
  <phoneticPr fontId="5"/>
  <printOptions horizontalCentered="1"/>
  <pageMargins left="0.19685039370078741" right="0.19685039370078741" top="0.78740157480314965" bottom="0.19685039370078741" header="0.31496062992125984" footer="0"/>
  <pageSetup paperSize="9" scale="10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="80" zoomScaleNormal="100" zoomScaleSheetLayoutView="80" workbookViewId="0">
      <selection sqref="A1:C1"/>
    </sheetView>
  </sheetViews>
  <sheetFormatPr defaultRowHeight="13.5" x14ac:dyDescent="0.15"/>
  <cols>
    <col min="1" max="1" width="23.625" style="54" customWidth="1"/>
    <col min="2" max="6" width="15.625" style="54" customWidth="1"/>
    <col min="7" max="7" width="1.25" style="54" customWidth="1"/>
  </cols>
  <sheetData>
    <row r="1" spans="1:6" s="54" customFormat="1" ht="18" customHeight="1" x14ac:dyDescent="0.15">
      <c r="A1" s="279" t="s">
        <v>143</v>
      </c>
      <c r="B1" s="280"/>
      <c r="C1" s="280"/>
      <c r="D1" s="281" t="s">
        <v>185</v>
      </c>
      <c r="E1" s="281"/>
      <c r="F1" s="281"/>
    </row>
    <row r="2" spans="1:6" s="54" customFormat="1" ht="24.95" customHeight="1" x14ac:dyDescent="0.15">
      <c r="A2" s="282" t="s">
        <v>14</v>
      </c>
      <c r="B2" s="282" t="s">
        <v>129</v>
      </c>
      <c r="C2" s="283" t="s">
        <v>144</v>
      </c>
      <c r="D2" s="282"/>
      <c r="E2" s="282"/>
      <c r="F2" s="282"/>
    </row>
    <row r="3" spans="1:6" s="55" customFormat="1" ht="27.95" customHeight="1" x14ac:dyDescent="0.15">
      <c r="A3" s="282"/>
      <c r="B3" s="282"/>
      <c r="C3" s="109" t="s">
        <v>145</v>
      </c>
      <c r="D3" s="80" t="s">
        <v>146</v>
      </c>
      <c r="E3" s="80" t="s">
        <v>147</v>
      </c>
      <c r="F3" s="80" t="s">
        <v>148</v>
      </c>
    </row>
    <row r="4" spans="1:6" s="54" customFormat="1" ht="30" customHeight="1" x14ac:dyDescent="0.15">
      <c r="A4" s="56" t="s">
        <v>149</v>
      </c>
      <c r="B4" s="131">
        <v>5674667868</v>
      </c>
      <c r="C4" s="132">
        <f>C8-(C5+C6)</f>
        <v>865793550</v>
      </c>
      <c r="D4" s="131">
        <f>D8-(D5+D6)</f>
        <v>393660502</v>
      </c>
      <c r="E4" s="131">
        <f>B4-C4-D4-F4</f>
        <v>3372391888</v>
      </c>
      <c r="F4" s="154">
        <v>1042821928</v>
      </c>
    </row>
    <row r="5" spans="1:6" s="54" customFormat="1" ht="30" customHeight="1" x14ac:dyDescent="0.15">
      <c r="A5" s="56" t="s">
        <v>150</v>
      </c>
      <c r="B5" s="133">
        <v>914570012</v>
      </c>
      <c r="C5" s="134">
        <v>72832506</v>
      </c>
      <c r="D5" s="133">
        <v>644239498</v>
      </c>
      <c r="E5" s="131">
        <f>B5-C5-D5-F5</f>
        <v>197498008</v>
      </c>
      <c r="F5" s="135">
        <v>0</v>
      </c>
    </row>
    <row r="6" spans="1:6" s="54" customFormat="1" ht="30" customHeight="1" x14ac:dyDescent="0.15">
      <c r="A6" s="56" t="s">
        <v>151</v>
      </c>
      <c r="B6" s="133">
        <v>166382631</v>
      </c>
      <c r="C6" s="135">
        <v>0</v>
      </c>
      <c r="D6" s="133">
        <v>78100000</v>
      </c>
      <c r="E6" s="131">
        <f>B6-C6-D6-F6</f>
        <v>83890426</v>
      </c>
      <c r="F6" s="133">
        <v>4392205</v>
      </c>
    </row>
    <row r="7" spans="1:6" s="54" customFormat="1" ht="30" customHeight="1" x14ac:dyDescent="0.15">
      <c r="A7" s="56" t="s">
        <v>124</v>
      </c>
      <c r="B7" s="135">
        <v>0</v>
      </c>
      <c r="C7" s="135">
        <v>0</v>
      </c>
      <c r="D7" s="135">
        <v>0</v>
      </c>
      <c r="E7" s="136">
        <f>B7-C7-D7-F7</f>
        <v>0</v>
      </c>
      <c r="F7" s="135">
        <v>0</v>
      </c>
    </row>
    <row r="8" spans="1:6" s="54" customFormat="1" ht="30" customHeight="1" x14ac:dyDescent="0.15">
      <c r="A8" s="40" t="s">
        <v>43</v>
      </c>
      <c r="B8" s="137">
        <f>SUM(B4:B7)</f>
        <v>6755620511</v>
      </c>
      <c r="C8" s="138">
        <v>938626056</v>
      </c>
      <c r="D8" s="137">
        <v>1116000000</v>
      </c>
      <c r="E8" s="137">
        <f>SUM(E4:E7)</f>
        <v>3653780322</v>
      </c>
      <c r="F8" s="137">
        <f>SUM(F4:F7)</f>
        <v>1047214133</v>
      </c>
    </row>
    <row r="9" spans="1:6" s="54" customFormat="1" ht="30" customHeight="1" x14ac:dyDescent="0.15">
      <c r="A9" s="55"/>
      <c r="B9" s="106"/>
      <c r="C9" s="107"/>
      <c r="D9" s="107"/>
      <c r="E9" s="107"/>
      <c r="F9" s="107"/>
    </row>
    <row r="10" spans="1:6" s="57" customFormat="1" ht="36" customHeight="1" x14ac:dyDescent="0.15"/>
    <row r="11" spans="1:6" s="57" customFormat="1" ht="36" customHeight="1" x14ac:dyDescent="0.15"/>
    <row r="12" spans="1:6" s="57" customFormat="1" ht="36" customHeight="1" x14ac:dyDescent="0.15"/>
    <row r="13" spans="1:6" s="57" customFormat="1" ht="36" customHeight="1" x14ac:dyDescent="0.15"/>
    <row r="14" spans="1:6" s="57" customFormat="1" ht="36" customHeight="1" x14ac:dyDescent="0.15"/>
    <row r="15" spans="1:6" s="57" customFormat="1" ht="36" customHeight="1" x14ac:dyDescent="0.15"/>
    <row r="16" spans="1:6" s="57" customFormat="1" ht="21.75" customHeight="1" x14ac:dyDescent="0.15"/>
    <row r="17" spans="1:7" x14ac:dyDescent="0.15">
      <c r="A17" s="277"/>
      <c r="B17" s="278"/>
      <c r="C17" s="278"/>
      <c r="D17" s="278"/>
      <c r="E17" s="278"/>
      <c r="F17" s="278"/>
      <c r="G17" s="57"/>
    </row>
    <row r="18" spans="1:7" x14ac:dyDescent="0.15">
      <c r="A18" s="58"/>
      <c r="B18" s="58"/>
      <c r="C18" s="58"/>
      <c r="D18" s="58"/>
      <c r="E18" s="58"/>
      <c r="F18" s="58"/>
      <c r="G18" s="57"/>
    </row>
    <row r="19" spans="1:7" x14ac:dyDescent="0.15">
      <c r="A19" s="59"/>
      <c r="B19" s="58"/>
      <c r="C19" s="59"/>
      <c r="D19" s="59"/>
      <c r="E19" s="59"/>
      <c r="F19" s="59"/>
    </row>
    <row r="20" spans="1:7" x14ac:dyDescent="0.15">
      <c r="A20" s="55"/>
      <c r="B20" s="55"/>
      <c r="C20" s="55"/>
      <c r="D20" s="55"/>
      <c r="E20" s="55"/>
      <c r="F20" s="55"/>
      <c r="G20" s="55"/>
    </row>
  </sheetData>
  <mergeCells count="6">
    <mergeCell ref="A17:F17"/>
    <mergeCell ref="A1:C1"/>
    <mergeCell ref="D1:F1"/>
    <mergeCell ref="A2:A3"/>
    <mergeCell ref="B2:B3"/>
    <mergeCell ref="C2:F2"/>
  </mergeCells>
  <phoneticPr fontId="5"/>
  <printOptions horizontalCentered="1"/>
  <pageMargins left="0.11811023622047245" right="0.11811023622047245" top="0.94488188976377963" bottom="0.15748031496062992" header="0.31496062992125984" footer="0.31496062992125984"/>
  <pageSetup paperSize="9" scale="11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78" zoomScaleSheetLayoutView="100" workbookViewId="0">
      <selection sqref="A1:B1"/>
    </sheetView>
  </sheetViews>
  <sheetFormatPr defaultRowHeight="13.5" x14ac:dyDescent="0.15"/>
  <cols>
    <col min="1" max="1" width="35.625" customWidth="1"/>
    <col min="2" max="2" width="25.625" customWidth="1"/>
    <col min="3" max="3" width="3.375" customWidth="1"/>
  </cols>
  <sheetData>
    <row r="1" spans="1:2" ht="18" customHeight="1" x14ac:dyDescent="0.15">
      <c r="A1" s="284" t="s">
        <v>152</v>
      </c>
      <c r="B1" s="173"/>
    </row>
    <row r="2" spans="1:2" ht="18" customHeight="1" x14ac:dyDescent="0.15">
      <c r="A2" s="168" t="s">
        <v>153</v>
      </c>
      <c r="B2" s="285" t="s">
        <v>185</v>
      </c>
    </row>
    <row r="3" spans="1:2" ht="24.95" customHeight="1" x14ac:dyDescent="0.15">
      <c r="A3" s="286" t="s">
        <v>56</v>
      </c>
      <c r="B3" s="286" t="s">
        <v>122</v>
      </c>
    </row>
    <row r="4" spans="1:2" ht="30" customHeight="1" x14ac:dyDescent="0.15">
      <c r="A4" s="287" t="s">
        <v>207</v>
      </c>
      <c r="B4" s="154">
        <v>760000</v>
      </c>
    </row>
    <row r="5" spans="1:2" ht="30" customHeight="1" x14ac:dyDescent="0.15">
      <c r="A5" s="287" t="s">
        <v>154</v>
      </c>
      <c r="B5" s="154">
        <v>269263879</v>
      </c>
    </row>
    <row r="6" spans="1:2" ht="30" customHeight="1" x14ac:dyDescent="0.15">
      <c r="A6" s="287" t="s">
        <v>183</v>
      </c>
      <c r="B6" s="154" t="s">
        <v>177</v>
      </c>
    </row>
    <row r="7" spans="1:2" ht="30" customHeight="1" x14ac:dyDescent="0.15">
      <c r="A7" s="288" t="s">
        <v>7</v>
      </c>
      <c r="B7" s="154">
        <f>SUM(B4:B6)</f>
        <v>270023879</v>
      </c>
    </row>
    <row r="8" spans="1:2" ht="15.75" customHeight="1" x14ac:dyDescent="0.15"/>
    <row r="9" spans="1:2" ht="15.75" customHeight="1" x14ac:dyDescent="0.15"/>
  </sheetData>
  <mergeCells count="1">
    <mergeCell ref="A1:B1"/>
  </mergeCells>
  <phoneticPr fontId="5"/>
  <printOptions horizontalCentered="1"/>
  <pageMargins left="0.19685039370078741" right="0.19685039370078741" top="0.94488188976377963" bottom="0.15748031496062992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80" zoomScaleNormal="80" zoomScaleSheetLayoutView="80" workbookViewId="0"/>
  </sheetViews>
  <sheetFormatPr defaultRowHeight="13.5" x14ac:dyDescent="0.15"/>
  <cols>
    <col min="1" max="1" width="36.875" customWidth="1"/>
    <col min="2" max="2" width="18.5" customWidth="1"/>
    <col min="3" max="6" width="18.375" customWidth="1"/>
    <col min="7" max="7" width="14.5" customWidth="1"/>
    <col min="8" max="8" width="18.5" customWidth="1"/>
    <col min="9" max="9" width="16.125" customWidth="1"/>
    <col min="10" max="11" width="17.25" customWidth="1"/>
    <col min="12" max="12" width="1.25" customWidth="1"/>
  </cols>
  <sheetData>
    <row r="1" spans="1:12" ht="34.5" customHeight="1" x14ac:dyDescent="0.15">
      <c r="A1" s="15" t="s">
        <v>159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0.100000000000001" customHeight="1" x14ac:dyDescent="0.15">
      <c r="A2" s="97" t="s">
        <v>157</v>
      </c>
      <c r="B2" s="77"/>
      <c r="C2" s="77"/>
      <c r="D2" s="77"/>
      <c r="E2" s="77"/>
      <c r="F2" s="77"/>
      <c r="G2" s="77"/>
      <c r="H2" s="77"/>
      <c r="I2" s="77"/>
      <c r="J2" s="94" t="s">
        <v>185</v>
      </c>
      <c r="K2" s="77"/>
    </row>
    <row r="3" spans="1:12" ht="50.1" customHeight="1" x14ac:dyDescent="0.15">
      <c r="A3" s="98" t="s">
        <v>44</v>
      </c>
      <c r="B3" s="99" t="s">
        <v>45</v>
      </c>
      <c r="C3" s="99" t="s">
        <v>46</v>
      </c>
      <c r="D3" s="99" t="s">
        <v>47</v>
      </c>
      <c r="E3" s="99" t="s">
        <v>48</v>
      </c>
      <c r="F3" s="99" t="s">
        <v>49</v>
      </c>
      <c r="G3" s="99" t="s">
        <v>50</v>
      </c>
      <c r="H3" s="99" t="s">
        <v>51</v>
      </c>
      <c r="I3" s="99" t="s">
        <v>52</v>
      </c>
      <c r="J3" s="99" t="s">
        <v>200</v>
      </c>
      <c r="K3" s="93"/>
      <c r="L3" s="1"/>
    </row>
    <row r="4" spans="1:12" ht="39.950000000000003" customHeight="1" x14ac:dyDescent="0.15">
      <c r="A4" s="63" t="s">
        <v>208</v>
      </c>
      <c r="B4" s="63">
        <v>7000000</v>
      </c>
      <c r="C4" s="63">
        <v>54459219</v>
      </c>
      <c r="D4" s="63">
        <v>27376393</v>
      </c>
      <c r="E4" s="63">
        <v>27082826</v>
      </c>
      <c r="F4" s="63">
        <v>10000000</v>
      </c>
      <c r="G4" s="139">
        <v>0.7</v>
      </c>
      <c r="H4" s="63">
        <v>18957978</v>
      </c>
      <c r="I4" s="149">
        <v>0</v>
      </c>
      <c r="J4" s="63">
        <v>7000</v>
      </c>
      <c r="K4" s="93"/>
      <c r="L4" s="1"/>
    </row>
    <row r="5" spans="1:12" ht="39.950000000000003" customHeight="1" x14ac:dyDescent="0.15">
      <c r="A5" s="63" t="s">
        <v>209</v>
      </c>
      <c r="B5" s="63">
        <v>8500000</v>
      </c>
      <c r="C5" s="63">
        <v>93500462</v>
      </c>
      <c r="D5" s="63">
        <v>82736273</v>
      </c>
      <c r="E5" s="63">
        <v>10764189</v>
      </c>
      <c r="F5" s="63">
        <v>16200000</v>
      </c>
      <c r="G5" s="139">
        <v>0.52469135802469102</v>
      </c>
      <c r="H5" s="63">
        <v>5647877</v>
      </c>
      <c r="I5" s="63">
        <v>2852123</v>
      </c>
      <c r="J5" s="63">
        <v>8500</v>
      </c>
      <c r="K5" s="93"/>
      <c r="L5" s="1"/>
    </row>
    <row r="6" spans="1:12" ht="39.950000000000003" customHeight="1" x14ac:dyDescent="0.15">
      <c r="A6" s="63" t="s">
        <v>210</v>
      </c>
      <c r="B6" s="63">
        <v>3000000</v>
      </c>
      <c r="C6" s="63">
        <v>3420302</v>
      </c>
      <c r="D6" s="149">
        <v>0</v>
      </c>
      <c r="E6" s="63">
        <v>3420302</v>
      </c>
      <c r="F6" s="63">
        <v>3000000</v>
      </c>
      <c r="G6" s="139">
        <v>1</v>
      </c>
      <c r="H6" s="63">
        <v>3420302</v>
      </c>
      <c r="I6" s="149">
        <v>0</v>
      </c>
      <c r="J6" s="63">
        <v>3000</v>
      </c>
      <c r="K6" s="93"/>
      <c r="L6" s="1"/>
    </row>
    <row r="7" spans="1:12" ht="39.950000000000003" customHeight="1" x14ac:dyDescent="0.15">
      <c r="A7" s="63" t="s">
        <v>211</v>
      </c>
      <c r="B7" s="63">
        <v>147074000</v>
      </c>
      <c r="C7" s="63">
        <v>5091895351</v>
      </c>
      <c r="D7" s="63">
        <v>2515823322</v>
      </c>
      <c r="E7" s="63">
        <v>2576072029</v>
      </c>
      <c r="F7" s="63">
        <v>900000000</v>
      </c>
      <c r="G7" s="139">
        <v>0.16341555555555601</v>
      </c>
      <c r="H7" s="63">
        <v>420970242</v>
      </c>
      <c r="I7" s="149">
        <v>0</v>
      </c>
      <c r="J7" s="63">
        <v>147074</v>
      </c>
      <c r="K7" s="93"/>
      <c r="L7" s="1"/>
    </row>
    <row r="8" spans="1:12" ht="39.950000000000003" customHeight="1" x14ac:dyDescent="0.15">
      <c r="A8" s="63" t="s">
        <v>212</v>
      </c>
      <c r="B8" s="63">
        <v>30000000</v>
      </c>
      <c r="C8" s="63">
        <v>141744176</v>
      </c>
      <c r="D8" s="63">
        <v>8406314</v>
      </c>
      <c r="E8" s="63">
        <v>133337862</v>
      </c>
      <c r="F8" s="63">
        <v>33520000</v>
      </c>
      <c r="G8" s="139">
        <v>0.89498806682577603</v>
      </c>
      <c r="H8" s="63">
        <v>119335795</v>
      </c>
      <c r="I8" s="149">
        <v>0</v>
      </c>
      <c r="J8" s="63">
        <v>30000</v>
      </c>
      <c r="K8" s="93"/>
      <c r="L8" s="1"/>
    </row>
    <row r="9" spans="1:12" ht="39.950000000000003" customHeight="1" x14ac:dyDescent="0.15">
      <c r="A9" s="95" t="s">
        <v>7</v>
      </c>
      <c r="B9" s="114">
        <f>SUM(B4:B8)</f>
        <v>195574000</v>
      </c>
      <c r="C9" s="114">
        <f>SUM(C4:C8)</f>
        <v>5385019510</v>
      </c>
      <c r="D9" s="114">
        <f>SUM(D4:D8)</f>
        <v>2634342302</v>
      </c>
      <c r="E9" s="114">
        <f>SUM(E4:E8)</f>
        <v>2750677208</v>
      </c>
      <c r="F9" s="114">
        <f>SUM(F4:F8)</f>
        <v>962720000</v>
      </c>
      <c r="G9" s="149">
        <v>0</v>
      </c>
      <c r="H9" s="114">
        <f>SUM(H4:H8)</f>
        <v>568332194</v>
      </c>
      <c r="I9" s="114">
        <f>SUM(I4:I8)</f>
        <v>2852123</v>
      </c>
      <c r="J9" s="114">
        <f>SUM(J4:J8)</f>
        <v>195574</v>
      </c>
      <c r="K9" s="93"/>
      <c r="L9" s="1"/>
    </row>
    <row r="10" spans="1:12" ht="12" customHeight="1" x14ac:dyDescent="0.15">
      <c r="A10" s="90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1"/>
    </row>
    <row r="11" spans="1:12" ht="45.75" hidden="1" customHeight="1" x14ac:dyDescent="0.15">
      <c r="A11" s="96" t="s">
        <v>173</v>
      </c>
      <c r="B11" s="96" t="s">
        <v>171</v>
      </c>
      <c r="C11" s="96" t="s">
        <v>166</v>
      </c>
      <c r="D11" s="96" t="s">
        <v>162</v>
      </c>
      <c r="E11" s="96" t="s">
        <v>175</v>
      </c>
      <c r="F11" s="96" t="s">
        <v>163</v>
      </c>
      <c r="G11" s="96" t="s">
        <v>176</v>
      </c>
      <c r="H11" s="96" t="s">
        <v>164</v>
      </c>
      <c r="I11" s="96" t="s">
        <v>172</v>
      </c>
      <c r="J11" s="72" t="s">
        <v>165</v>
      </c>
      <c r="K11" s="77"/>
    </row>
    <row r="12" spans="1:12" hidden="1" x14ac:dyDescent="0.15">
      <c r="A12" s="96" t="s">
        <v>173</v>
      </c>
      <c r="B12" s="96" t="s">
        <v>167</v>
      </c>
      <c r="C12" s="96" t="s">
        <v>175</v>
      </c>
      <c r="D12" s="96" t="s">
        <v>163</v>
      </c>
      <c r="E12" s="96" t="s">
        <v>164</v>
      </c>
      <c r="F12" s="96" t="s">
        <v>169</v>
      </c>
      <c r="G12" s="96" t="s">
        <v>168</v>
      </c>
      <c r="H12" s="96" t="s">
        <v>174</v>
      </c>
      <c r="I12" s="96" t="s">
        <v>170</v>
      </c>
      <c r="J12" s="72" t="s">
        <v>165</v>
      </c>
      <c r="K12" s="77"/>
    </row>
    <row r="13" spans="1:12" ht="20.100000000000001" customHeight="1" x14ac:dyDescent="0.15">
      <c r="A13" s="97" t="s">
        <v>158</v>
      </c>
      <c r="B13" s="77"/>
      <c r="C13" s="77"/>
      <c r="D13" s="77"/>
      <c r="E13" s="77"/>
      <c r="F13" s="77"/>
      <c r="G13" s="77"/>
      <c r="H13" s="77"/>
      <c r="I13" s="77"/>
      <c r="J13" s="94"/>
      <c r="K13" s="94" t="s">
        <v>185</v>
      </c>
    </row>
    <row r="14" spans="1:12" ht="50.1" customHeight="1" x14ac:dyDescent="0.15">
      <c r="A14" s="98" t="s">
        <v>44</v>
      </c>
      <c r="B14" s="99" t="s">
        <v>53</v>
      </c>
      <c r="C14" s="99" t="s">
        <v>46</v>
      </c>
      <c r="D14" s="99" t="s">
        <v>47</v>
      </c>
      <c r="E14" s="99" t="s">
        <v>48</v>
      </c>
      <c r="F14" s="99" t="s">
        <v>49</v>
      </c>
      <c r="G14" s="99" t="s">
        <v>50</v>
      </c>
      <c r="H14" s="99" t="s">
        <v>51</v>
      </c>
      <c r="I14" s="99" t="s">
        <v>54</v>
      </c>
      <c r="J14" s="99" t="s">
        <v>55</v>
      </c>
      <c r="K14" s="99" t="s">
        <v>200</v>
      </c>
      <c r="L14" s="1"/>
    </row>
    <row r="15" spans="1:12" ht="39.75" customHeight="1" x14ac:dyDescent="0.15">
      <c r="A15" s="63" t="s">
        <v>213</v>
      </c>
      <c r="B15" s="63">
        <v>10000000</v>
      </c>
      <c r="C15" s="63">
        <v>767510705</v>
      </c>
      <c r="D15" s="63">
        <v>66474484</v>
      </c>
      <c r="E15" s="63">
        <v>701036221</v>
      </c>
      <c r="F15" s="63">
        <v>480000000</v>
      </c>
      <c r="G15" s="139">
        <v>2.0833333333333332E-2</v>
      </c>
      <c r="H15" s="63">
        <v>14604921</v>
      </c>
      <c r="I15" s="149">
        <v>0</v>
      </c>
      <c r="J15" s="63">
        <v>10000000</v>
      </c>
      <c r="K15" s="63">
        <v>10000</v>
      </c>
      <c r="L15" s="1"/>
    </row>
    <row r="16" spans="1:12" ht="39.950000000000003" customHeight="1" x14ac:dyDescent="0.15">
      <c r="A16" s="63" t="s">
        <v>214</v>
      </c>
      <c r="B16" s="63">
        <v>50000</v>
      </c>
      <c r="C16" s="63">
        <v>8394502230</v>
      </c>
      <c r="D16" s="63">
        <v>4505957609</v>
      </c>
      <c r="E16" s="63">
        <v>3888544621</v>
      </c>
      <c r="F16" s="63">
        <v>186900000</v>
      </c>
      <c r="G16" s="139">
        <v>2.6752273943285177E-4</v>
      </c>
      <c r="H16" s="63">
        <v>1040274</v>
      </c>
      <c r="I16" s="149">
        <v>0</v>
      </c>
      <c r="J16" s="63">
        <v>50000</v>
      </c>
      <c r="K16" s="63">
        <v>50</v>
      </c>
      <c r="L16" s="1"/>
    </row>
    <row r="17" spans="1:12" ht="39.950000000000003" customHeight="1" x14ac:dyDescent="0.15">
      <c r="A17" s="63" t="s">
        <v>215</v>
      </c>
      <c r="B17" s="63">
        <v>2167000</v>
      </c>
      <c r="C17" s="63">
        <v>97546739</v>
      </c>
      <c r="D17" s="63">
        <v>366528</v>
      </c>
      <c r="E17" s="63">
        <v>97180211</v>
      </c>
      <c r="F17" s="63">
        <v>54588000</v>
      </c>
      <c r="G17" s="139">
        <v>3.9697369385212865E-2</v>
      </c>
      <c r="H17" s="63">
        <v>3857799</v>
      </c>
      <c r="I17" s="149">
        <v>0</v>
      </c>
      <c r="J17" s="63">
        <v>2167000</v>
      </c>
      <c r="K17" s="63">
        <v>2167</v>
      </c>
      <c r="L17" s="1"/>
    </row>
    <row r="18" spans="1:12" ht="39.950000000000003" customHeight="1" x14ac:dyDescent="0.15">
      <c r="A18" s="63" t="s">
        <v>216</v>
      </c>
      <c r="B18" s="63">
        <v>4480000</v>
      </c>
      <c r="C18" s="63">
        <v>167412627701</v>
      </c>
      <c r="D18" s="63">
        <v>160103689755</v>
      </c>
      <c r="E18" s="63">
        <v>7308937946</v>
      </c>
      <c r="F18" s="63">
        <v>4472010000</v>
      </c>
      <c r="G18" s="139">
        <v>1.001786668634462E-3</v>
      </c>
      <c r="H18" s="63">
        <v>7321997</v>
      </c>
      <c r="I18" s="149">
        <v>0</v>
      </c>
      <c r="J18" s="63">
        <v>4480000</v>
      </c>
      <c r="K18" s="63">
        <v>4480</v>
      </c>
      <c r="L18" s="1"/>
    </row>
    <row r="19" spans="1:12" ht="39.950000000000003" customHeight="1" x14ac:dyDescent="0.15">
      <c r="A19" s="63" t="s">
        <v>217</v>
      </c>
      <c r="B19" s="63">
        <v>7843000</v>
      </c>
      <c r="C19" s="63">
        <v>200198166404</v>
      </c>
      <c r="D19" s="63">
        <v>175019012203</v>
      </c>
      <c r="E19" s="63">
        <v>25179154201</v>
      </c>
      <c r="F19" s="63">
        <v>5248224000</v>
      </c>
      <c r="G19" s="139">
        <v>1.4944102995603846E-3</v>
      </c>
      <c r="H19" s="63">
        <v>37627987</v>
      </c>
      <c r="I19" s="149">
        <v>0</v>
      </c>
      <c r="J19" s="63">
        <v>7843000</v>
      </c>
      <c r="K19" s="63">
        <v>7843</v>
      </c>
      <c r="L19" s="1"/>
    </row>
    <row r="20" spans="1:12" ht="39.950000000000003" customHeight="1" x14ac:dyDescent="0.15">
      <c r="A20" s="63" t="s">
        <v>218</v>
      </c>
      <c r="B20" s="63">
        <v>516000</v>
      </c>
      <c r="C20" s="63">
        <v>1362466078</v>
      </c>
      <c r="D20" s="63">
        <v>190625267</v>
      </c>
      <c r="E20" s="63">
        <v>1171840811</v>
      </c>
      <c r="F20" s="63">
        <v>80574636</v>
      </c>
      <c r="G20" s="139">
        <v>6.4040003854314654E-3</v>
      </c>
      <c r="H20" s="63">
        <v>7504469</v>
      </c>
      <c r="I20" s="149">
        <v>0</v>
      </c>
      <c r="J20" s="63">
        <v>516000</v>
      </c>
      <c r="K20" s="63">
        <v>516</v>
      </c>
      <c r="L20" s="1"/>
    </row>
    <row r="21" spans="1:12" ht="39.75" customHeight="1" x14ac:dyDescent="0.15">
      <c r="A21" s="63" t="s">
        <v>219</v>
      </c>
      <c r="B21" s="63">
        <v>4900000</v>
      </c>
      <c r="C21" s="63">
        <v>83097480684</v>
      </c>
      <c r="D21" s="63">
        <v>60814750140</v>
      </c>
      <c r="E21" s="63">
        <v>22282730544</v>
      </c>
      <c r="F21" s="63">
        <v>450000000</v>
      </c>
      <c r="G21" s="139">
        <v>1.0888888888888889E-2</v>
      </c>
      <c r="H21" s="63">
        <v>242634177</v>
      </c>
      <c r="I21" s="149">
        <v>0</v>
      </c>
      <c r="J21" s="63">
        <v>4900000</v>
      </c>
      <c r="K21" s="63">
        <v>4900</v>
      </c>
      <c r="L21" s="1"/>
    </row>
    <row r="22" spans="1:12" ht="39.950000000000003" customHeight="1" x14ac:dyDescent="0.15">
      <c r="A22" s="63" t="s">
        <v>220</v>
      </c>
      <c r="B22" s="63">
        <v>11764000</v>
      </c>
      <c r="C22" s="63">
        <v>390518908</v>
      </c>
      <c r="D22" s="63">
        <v>101498980</v>
      </c>
      <c r="E22" s="63">
        <v>289019928</v>
      </c>
      <c r="F22" s="63">
        <v>153467000</v>
      </c>
      <c r="G22" s="139">
        <v>7.6654916040582013E-2</v>
      </c>
      <c r="H22" s="63">
        <v>22154798</v>
      </c>
      <c r="I22" s="149">
        <v>0</v>
      </c>
      <c r="J22" s="63">
        <v>11764000</v>
      </c>
      <c r="K22" s="63">
        <v>11764</v>
      </c>
      <c r="L22" s="1"/>
    </row>
    <row r="23" spans="1:12" ht="39.950000000000003" customHeight="1" x14ac:dyDescent="0.15">
      <c r="A23" s="63" t="s">
        <v>221</v>
      </c>
      <c r="B23" s="63">
        <v>3211000</v>
      </c>
      <c r="C23" s="63">
        <v>1640170414</v>
      </c>
      <c r="D23" s="63">
        <v>34644689</v>
      </c>
      <c r="E23" s="63">
        <v>1605525725</v>
      </c>
      <c r="F23" s="63">
        <v>1605525725</v>
      </c>
      <c r="G23" s="139">
        <v>1.9999679544219075E-3</v>
      </c>
      <c r="H23" s="63">
        <v>3211000</v>
      </c>
      <c r="I23" s="149">
        <v>0</v>
      </c>
      <c r="J23" s="63">
        <v>3211000</v>
      </c>
      <c r="K23" s="63">
        <v>3211</v>
      </c>
      <c r="L23" s="1"/>
    </row>
    <row r="24" spans="1:12" ht="39.950000000000003" customHeight="1" x14ac:dyDescent="0.15">
      <c r="A24" s="63" t="s">
        <v>222</v>
      </c>
      <c r="B24" s="63">
        <v>205000</v>
      </c>
      <c r="C24" s="63">
        <v>5032167769</v>
      </c>
      <c r="D24" s="63">
        <v>65185216</v>
      </c>
      <c r="E24" s="63">
        <v>4966982553</v>
      </c>
      <c r="F24" s="63">
        <v>230000000</v>
      </c>
      <c r="G24" s="139">
        <v>8.9130434782608693E-4</v>
      </c>
      <c r="H24" s="63">
        <v>4427093</v>
      </c>
      <c r="I24" s="149">
        <v>0</v>
      </c>
      <c r="J24" s="63">
        <v>205000</v>
      </c>
      <c r="K24" s="63">
        <v>205</v>
      </c>
      <c r="L24" s="1"/>
    </row>
    <row r="25" spans="1:12" ht="39.950000000000003" customHeight="1" x14ac:dyDescent="0.15">
      <c r="A25" s="63" t="s">
        <v>223</v>
      </c>
      <c r="B25" s="63">
        <v>50000000</v>
      </c>
      <c r="C25" s="63">
        <v>324786023</v>
      </c>
      <c r="D25" s="63">
        <v>3435995</v>
      </c>
      <c r="E25" s="63">
        <v>321350028</v>
      </c>
      <c r="F25" s="63">
        <v>436000000</v>
      </c>
      <c r="G25" s="139">
        <v>0.11467889908256881</v>
      </c>
      <c r="H25" s="63">
        <v>36852067</v>
      </c>
      <c r="I25" s="149">
        <v>0</v>
      </c>
      <c r="J25" s="63">
        <v>50000000</v>
      </c>
      <c r="K25" s="63">
        <v>50000</v>
      </c>
      <c r="L25" s="1"/>
    </row>
    <row r="26" spans="1:12" ht="39.950000000000003" customHeight="1" x14ac:dyDescent="0.15">
      <c r="A26" s="63" t="s">
        <v>224</v>
      </c>
      <c r="B26" s="63">
        <v>4237000</v>
      </c>
      <c r="C26" s="63">
        <v>628602209</v>
      </c>
      <c r="D26" s="63">
        <v>24409680</v>
      </c>
      <c r="E26" s="63">
        <v>604192529</v>
      </c>
      <c r="F26" s="63">
        <v>202000000</v>
      </c>
      <c r="G26" s="139">
        <v>2.0975247524752477E-2</v>
      </c>
      <c r="H26" s="63">
        <v>12673088</v>
      </c>
      <c r="I26" s="149">
        <v>0</v>
      </c>
      <c r="J26" s="63">
        <v>4237000</v>
      </c>
      <c r="K26" s="63">
        <v>4237</v>
      </c>
      <c r="L26" s="1"/>
    </row>
    <row r="27" spans="1:12" ht="39.75" customHeight="1" x14ac:dyDescent="0.15">
      <c r="A27" s="63" t="s">
        <v>225</v>
      </c>
      <c r="B27" s="63">
        <v>110000</v>
      </c>
      <c r="C27" s="63">
        <v>3805931333</v>
      </c>
      <c r="D27" s="63">
        <v>1258425596</v>
      </c>
      <c r="E27" s="63">
        <v>2547505737</v>
      </c>
      <c r="F27" s="63">
        <v>629040317</v>
      </c>
      <c r="G27" s="139">
        <v>1.7486955450583624E-4</v>
      </c>
      <c r="H27" s="63">
        <v>445481</v>
      </c>
      <c r="I27" s="149">
        <v>0</v>
      </c>
      <c r="J27" s="63">
        <v>110000</v>
      </c>
      <c r="K27" s="63">
        <v>110</v>
      </c>
      <c r="L27" s="1"/>
    </row>
    <row r="28" spans="1:12" ht="39.950000000000003" customHeight="1" x14ac:dyDescent="0.15">
      <c r="A28" s="63" t="s">
        <v>226</v>
      </c>
      <c r="B28" s="63">
        <v>1749000</v>
      </c>
      <c r="C28" s="63">
        <v>444817294</v>
      </c>
      <c r="D28" s="63">
        <v>1196114</v>
      </c>
      <c r="E28" s="63">
        <v>443621180</v>
      </c>
      <c r="F28" s="63">
        <v>400000000</v>
      </c>
      <c r="G28" s="139">
        <v>4.3724999999999997E-3</v>
      </c>
      <c r="H28" s="63">
        <v>1939734</v>
      </c>
      <c r="I28" s="149">
        <v>0</v>
      </c>
      <c r="J28" s="63">
        <v>1749000</v>
      </c>
      <c r="K28" s="63">
        <v>1749</v>
      </c>
      <c r="L28" s="1"/>
    </row>
    <row r="29" spans="1:12" ht="39.950000000000003" customHeight="1" x14ac:dyDescent="0.15">
      <c r="A29" s="63" t="s">
        <v>227</v>
      </c>
      <c r="B29" s="63">
        <v>800000</v>
      </c>
      <c r="C29" s="63">
        <v>24786267000000</v>
      </c>
      <c r="D29" s="63">
        <v>24545185000000</v>
      </c>
      <c r="E29" s="63">
        <v>241082000000</v>
      </c>
      <c r="F29" s="63">
        <v>16602000000</v>
      </c>
      <c r="G29" s="139">
        <v>4.8186965425852308E-5</v>
      </c>
      <c r="H29" s="63">
        <v>11617010</v>
      </c>
      <c r="I29" s="149">
        <v>0</v>
      </c>
      <c r="J29" s="63">
        <v>800000</v>
      </c>
      <c r="K29" s="63">
        <v>800</v>
      </c>
      <c r="L29" s="1"/>
    </row>
    <row r="30" spans="1:12" ht="39.950000000000003" customHeight="1" x14ac:dyDescent="0.15">
      <c r="A30" s="95" t="s">
        <v>7</v>
      </c>
      <c r="B30" s="114">
        <f>SUM(B15:B29)</f>
        <v>102032000</v>
      </c>
      <c r="C30" s="114">
        <f>SUM(C15:C29)</f>
        <v>25259864294491</v>
      </c>
      <c r="D30" s="114">
        <f>SUM(D15:D29)</f>
        <v>24947374672256</v>
      </c>
      <c r="E30" s="114">
        <f>SUM(E15:E29)</f>
        <v>312489622235</v>
      </c>
      <c r="F30" s="114">
        <f>SUM(F15:F29)</f>
        <v>31230329678</v>
      </c>
      <c r="G30" s="149">
        <v>0</v>
      </c>
      <c r="H30" s="114">
        <f>SUM(H15:H29)</f>
        <v>407911895</v>
      </c>
      <c r="I30" s="149">
        <f>SUM(I15:I29)</f>
        <v>0</v>
      </c>
      <c r="J30" s="114">
        <f>SUM(J15:J29)</f>
        <v>102032000</v>
      </c>
      <c r="K30" s="114">
        <f>SUM(K15:K29)</f>
        <v>102032</v>
      </c>
      <c r="L30" s="1"/>
    </row>
    <row r="31" spans="1:12" ht="7.5" customHeight="1" x14ac:dyDescent="0.15"/>
    <row r="32" spans="1:12" ht="6.75" customHeight="1" x14ac:dyDescent="0.15"/>
  </sheetData>
  <phoneticPr fontId="5"/>
  <pageMargins left="0.39370078740157483" right="0.39370078740157483" top="0.94488188976377963" bottom="0.31496062992125984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="90" zoomScaleNormal="100" zoomScaleSheetLayoutView="90" workbookViewId="0"/>
  </sheetViews>
  <sheetFormatPr defaultRowHeight="13.5" x14ac:dyDescent="0.15"/>
  <cols>
    <col min="1" max="1" width="30.625" customWidth="1"/>
    <col min="2" max="6" width="15.625" customWidth="1"/>
    <col min="7" max="7" width="15.625" style="26" customWidth="1"/>
    <col min="8" max="8" width="0.75" customWidth="1"/>
    <col min="9" max="9" width="0.375" customWidth="1"/>
  </cols>
  <sheetData>
    <row r="1" spans="1:7" ht="18.75" customHeight="1" x14ac:dyDescent="0.15">
      <c r="A1" s="163" t="s">
        <v>160</v>
      </c>
      <c r="G1" s="100" t="s">
        <v>187</v>
      </c>
    </row>
    <row r="2" spans="1:7" s="1" customFormat="1" ht="17.45" customHeight="1" x14ac:dyDescent="0.15">
      <c r="A2" s="212" t="s">
        <v>56</v>
      </c>
      <c r="B2" s="213" t="s">
        <v>5</v>
      </c>
      <c r="C2" s="213" t="s">
        <v>3</v>
      </c>
      <c r="D2" s="213" t="s">
        <v>1</v>
      </c>
      <c r="E2" s="213" t="s">
        <v>2</v>
      </c>
      <c r="F2" s="210" t="s">
        <v>57</v>
      </c>
      <c r="G2" s="210" t="s">
        <v>201</v>
      </c>
    </row>
    <row r="3" spans="1:7" s="16" customFormat="1" ht="17.45" customHeight="1" x14ac:dyDescent="0.15">
      <c r="A3" s="212"/>
      <c r="B3" s="211"/>
      <c r="C3" s="211"/>
      <c r="D3" s="211"/>
      <c r="E3" s="211"/>
      <c r="F3" s="211"/>
      <c r="G3" s="211"/>
    </row>
    <row r="4" spans="1:7" s="1" customFormat="1" ht="35.1" customHeight="1" x14ac:dyDescent="0.15">
      <c r="A4" s="19" t="s">
        <v>228</v>
      </c>
      <c r="B4" s="140">
        <v>1166432194</v>
      </c>
      <c r="C4" s="117">
        <v>100000000</v>
      </c>
      <c r="D4" s="149">
        <v>0</v>
      </c>
      <c r="E4" s="149">
        <v>0</v>
      </c>
      <c r="F4" s="116">
        <f>SUM(B4:E4)</f>
        <v>1266432194</v>
      </c>
      <c r="G4" s="140">
        <v>1266320</v>
      </c>
    </row>
    <row r="5" spans="1:7" s="1" customFormat="1" ht="35.1" customHeight="1" x14ac:dyDescent="0.15">
      <c r="A5" s="19" t="s">
        <v>229</v>
      </c>
      <c r="B5" s="149">
        <v>0</v>
      </c>
      <c r="C5" s="149">
        <v>0</v>
      </c>
      <c r="D5" s="117">
        <v>270155</v>
      </c>
      <c r="E5" s="117">
        <v>283170</v>
      </c>
      <c r="F5" s="116">
        <f>SUM(B5:E5)</f>
        <v>553325</v>
      </c>
      <c r="G5" s="149">
        <v>0</v>
      </c>
    </row>
    <row r="6" spans="1:7" s="1" customFormat="1" ht="35.1" customHeight="1" x14ac:dyDescent="0.15">
      <c r="A6" s="19" t="s">
        <v>230</v>
      </c>
      <c r="B6" s="140">
        <v>509176804</v>
      </c>
      <c r="C6" s="149">
        <v>0</v>
      </c>
      <c r="D6" s="149">
        <v>0</v>
      </c>
      <c r="E6" s="149">
        <v>0</v>
      </c>
      <c r="F6" s="116">
        <f>SUM(B6:E6)</f>
        <v>509176804</v>
      </c>
      <c r="G6" s="140">
        <v>509172</v>
      </c>
    </row>
    <row r="7" spans="1:7" s="1" customFormat="1" ht="35.1" customHeight="1" x14ac:dyDescent="0.15">
      <c r="A7" s="19" t="s">
        <v>231</v>
      </c>
      <c r="B7" s="140">
        <v>268487251</v>
      </c>
      <c r="C7" s="149">
        <v>0</v>
      </c>
      <c r="D7" s="149">
        <v>0</v>
      </c>
      <c r="E7" s="149">
        <v>0</v>
      </c>
      <c r="F7" s="117">
        <f t="shared" ref="F7" si="0">SUM(B7:E7)</f>
        <v>268487251</v>
      </c>
      <c r="G7" s="62">
        <v>268487</v>
      </c>
    </row>
    <row r="8" spans="1:7" s="1" customFormat="1" ht="35.1" customHeight="1" x14ac:dyDescent="0.15">
      <c r="A8" s="19" t="s">
        <v>232</v>
      </c>
      <c r="B8" s="140">
        <v>104996562</v>
      </c>
      <c r="C8" s="149">
        <v>0</v>
      </c>
      <c r="D8" s="117">
        <v>9307940</v>
      </c>
      <c r="E8" s="149">
        <v>0</v>
      </c>
      <c r="F8" s="116">
        <f t="shared" ref="F8:F12" si="1">SUM(B8:E8)</f>
        <v>114304502</v>
      </c>
      <c r="G8" s="140">
        <v>104996</v>
      </c>
    </row>
    <row r="9" spans="1:7" s="1" customFormat="1" ht="35.1" customHeight="1" x14ac:dyDescent="0.15">
      <c r="A9" s="19" t="s">
        <v>233</v>
      </c>
      <c r="B9" s="140">
        <v>285790290</v>
      </c>
      <c r="C9" s="149">
        <v>0</v>
      </c>
      <c r="D9" s="149">
        <v>0</v>
      </c>
      <c r="E9" s="149">
        <v>0</v>
      </c>
      <c r="F9" s="117">
        <f t="shared" si="1"/>
        <v>285790290</v>
      </c>
      <c r="G9" s="140">
        <v>285790</v>
      </c>
    </row>
    <row r="10" spans="1:7" s="1" customFormat="1" ht="35.1" customHeight="1" x14ac:dyDescent="0.15">
      <c r="A10" s="19" t="s">
        <v>234</v>
      </c>
      <c r="B10" s="140">
        <v>1110518</v>
      </c>
      <c r="C10" s="149">
        <v>0</v>
      </c>
      <c r="D10" s="149">
        <v>0</v>
      </c>
      <c r="E10" s="149">
        <v>0</v>
      </c>
      <c r="F10" s="116">
        <f t="shared" si="1"/>
        <v>1110518</v>
      </c>
      <c r="G10" s="140">
        <v>1110</v>
      </c>
    </row>
    <row r="11" spans="1:7" s="1" customFormat="1" ht="35.1" customHeight="1" x14ac:dyDescent="0.15">
      <c r="A11" s="19" t="s">
        <v>235</v>
      </c>
      <c r="B11" s="140">
        <v>50446490</v>
      </c>
      <c r="C11" s="149">
        <v>0</v>
      </c>
      <c r="D11" s="149">
        <v>0</v>
      </c>
      <c r="E11" s="149">
        <v>0</v>
      </c>
      <c r="F11" s="116">
        <f t="shared" si="1"/>
        <v>50446490</v>
      </c>
      <c r="G11" s="62">
        <v>50446</v>
      </c>
    </row>
    <row r="12" spans="1:7" s="1" customFormat="1" ht="35.1" customHeight="1" x14ac:dyDescent="0.15">
      <c r="A12" s="19" t="s">
        <v>236</v>
      </c>
      <c r="B12" s="140">
        <v>44601076</v>
      </c>
      <c r="C12" s="149">
        <v>0</v>
      </c>
      <c r="D12" s="149">
        <v>0</v>
      </c>
      <c r="E12" s="149">
        <v>0</v>
      </c>
      <c r="F12" s="117">
        <f t="shared" si="1"/>
        <v>44601076</v>
      </c>
      <c r="G12" s="140">
        <v>47361</v>
      </c>
    </row>
    <row r="13" spans="1:7" s="1" customFormat="1" ht="35.1" customHeight="1" x14ac:dyDescent="0.15">
      <c r="A13" s="19" t="s">
        <v>237</v>
      </c>
      <c r="B13" s="140">
        <v>586352002</v>
      </c>
      <c r="C13" s="117">
        <v>507530787</v>
      </c>
      <c r="D13" s="149">
        <v>0</v>
      </c>
      <c r="E13" s="149">
        <v>0</v>
      </c>
      <c r="F13" s="116">
        <f>SUM(B13:E13)</f>
        <v>1093882789</v>
      </c>
      <c r="G13" s="140">
        <v>1166942</v>
      </c>
    </row>
    <row r="14" spans="1:7" s="1" customFormat="1" ht="35.1" customHeight="1" x14ac:dyDescent="0.15">
      <c r="A14" s="19" t="s">
        <v>238</v>
      </c>
      <c r="B14" s="140">
        <v>13938877</v>
      </c>
      <c r="C14" s="149">
        <v>0</v>
      </c>
      <c r="D14" s="149">
        <v>0</v>
      </c>
      <c r="E14" s="149">
        <v>0</v>
      </c>
      <c r="F14" s="117">
        <f>SUM(B14:E14)</f>
        <v>13938877</v>
      </c>
      <c r="G14" s="140">
        <v>14249</v>
      </c>
    </row>
    <row r="15" spans="1:7" s="1" customFormat="1" ht="35.1" customHeight="1" x14ac:dyDescent="0.15">
      <c r="A15" s="17" t="s">
        <v>7</v>
      </c>
      <c r="B15" s="117">
        <f t="shared" ref="B15:G15" si="2">SUM(B4:B14)</f>
        <v>3031332064</v>
      </c>
      <c r="C15" s="117">
        <f t="shared" si="2"/>
        <v>607530787</v>
      </c>
      <c r="D15" s="117">
        <f t="shared" si="2"/>
        <v>9578095</v>
      </c>
      <c r="E15" s="117">
        <f t="shared" si="2"/>
        <v>283170</v>
      </c>
      <c r="F15" s="117">
        <f t="shared" si="2"/>
        <v>3648724116</v>
      </c>
      <c r="G15" s="117">
        <f>SUM(G4:G14)</f>
        <v>3714873</v>
      </c>
    </row>
    <row r="16" spans="1:7" s="1" customFormat="1" ht="15" customHeight="1" x14ac:dyDescent="0.15">
      <c r="A16" s="21"/>
      <c r="B16" s="64"/>
      <c r="C16" s="64"/>
      <c r="D16" s="64"/>
      <c r="E16" s="64"/>
      <c r="F16" s="64"/>
      <c r="G16" s="101"/>
    </row>
    <row r="17" spans="1:7" ht="15" customHeight="1" x14ac:dyDescent="0.15">
      <c r="A17" s="10"/>
      <c r="B17" s="10"/>
      <c r="C17" s="10"/>
      <c r="D17" s="10"/>
      <c r="E17" s="10"/>
      <c r="F17" s="10"/>
      <c r="G17" s="102"/>
    </row>
    <row r="18" spans="1:7" ht="15" customHeight="1" x14ac:dyDescent="0.15"/>
    <row r="19" spans="1:7" ht="15" customHeight="1" x14ac:dyDescent="0.15"/>
    <row r="20" spans="1:7" ht="15" customHeight="1" x14ac:dyDescent="0.15"/>
  </sheetData>
  <mergeCells count="7">
    <mergeCell ref="G2:G3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39370078740157483" right="0.39370078740157483" top="0.94488188976377963" bottom="0.3149606299212598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90" zoomScaleNormal="100" zoomScaleSheetLayoutView="90" workbookViewId="0"/>
  </sheetViews>
  <sheetFormatPr defaultRowHeight="13.5" x14ac:dyDescent="0.15"/>
  <cols>
    <col min="1" max="1" width="40.625" customWidth="1"/>
    <col min="2" max="2" width="13.125" customWidth="1"/>
    <col min="3" max="3" width="11.5" bestFit="1" customWidth="1"/>
    <col min="4" max="4" width="13.125" customWidth="1"/>
    <col min="5" max="5" width="11.5" bestFit="1" customWidth="1"/>
    <col min="6" max="6" width="12.75" bestFit="1" customWidth="1"/>
    <col min="7" max="7" width="0.875" customWidth="1"/>
    <col min="8" max="8" width="13.125" customWidth="1"/>
  </cols>
  <sheetData>
    <row r="1" spans="1:10" ht="19.5" customHeight="1" x14ac:dyDescent="0.15">
      <c r="A1" s="164" t="s">
        <v>161</v>
      </c>
      <c r="B1" s="13"/>
      <c r="C1" s="13"/>
      <c r="D1" s="22"/>
      <c r="E1" s="22"/>
      <c r="F1" s="22" t="s">
        <v>185</v>
      </c>
      <c r="G1" s="2"/>
      <c r="H1" s="2"/>
      <c r="I1" s="2"/>
      <c r="J1" s="2"/>
    </row>
    <row r="2" spans="1:10" s="1" customFormat="1" ht="21" customHeight="1" x14ac:dyDescent="0.15">
      <c r="A2" s="214" t="s">
        <v>58</v>
      </c>
      <c r="B2" s="214" t="s">
        <v>4</v>
      </c>
      <c r="C2" s="214"/>
      <c r="D2" s="215" t="s">
        <v>6</v>
      </c>
      <c r="E2" s="216"/>
      <c r="F2" s="210" t="s">
        <v>202</v>
      </c>
    </row>
    <row r="3" spans="1:10" s="1" customFormat="1" ht="21.95" customHeight="1" x14ac:dyDescent="0.15">
      <c r="A3" s="214"/>
      <c r="B3" s="81" t="s">
        <v>59</v>
      </c>
      <c r="C3" s="81" t="s">
        <v>60</v>
      </c>
      <c r="D3" s="110" t="s">
        <v>59</v>
      </c>
      <c r="E3" s="81" t="s">
        <v>60</v>
      </c>
      <c r="F3" s="217"/>
    </row>
    <row r="4" spans="1:10" s="1" customFormat="1" ht="20.100000000000001" customHeight="1" x14ac:dyDescent="0.15">
      <c r="A4" s="20" t="s">
        <v>190</v>
      </c>
      <c r="B4" s="62"/>
      <c r="C4" s="62"/>
      <c r="D4" s="62"/>
      <c r="E4" s="62"/>
      <c r="F4" s="62"/>
    </row>
    <row r="5" spans="1:10" s="1" customFormat="1" ht="20.100000000000001" customHeight="1" x14ac:dyDescent="0.15">
      <c r="A5" s="20" t="s">
        <v>239</v>
      </c>
      <c r="B5" s="127">
        <v>0</v>
      </c>
      <c r="C5" s="127">
        <v>0</v>
      </c>
      <c r="D5" s="117">
        <v>65044122</v>
      </c>
      <c r="E5" s="127">
        <v>0</v>
      </c>
      <c r="F5" s="62">
        <v>184530</v>
      </c>
    </row>
    <row r="6" spans="1:10" s="1" customFormat="1" ht="20.100000000000001" customHeight="1" x14ac:dyDescent="0.15">
      <c r="A6" s="20" t="s">
        <v>240</v>
      </c>
      <c r="B6" s="62">
        <v>23000000</v>
      </c>
      <c r="C6" s="127">
        <v>0</v>
      </c>
      <c r="D6" s="117">
        <v>2000000</v>
      </c>
      <c r="E6" s="127">
        <v>0</v>
      </c>
      <c r="F6" s="127">
        <v>0</v>
      </c>
    </row>
    <row r="7" spans="1:10" s="1" customFormat="1" ht="20.100000000000001" customHeight="1" x14ac:dyDescent="0.15">
      <c r="A7" s="20" t="s">
        <v>61</v>
      </c>
      <c r="B7" s="62"/>
      <c r="C7" s="62"/>
      <c r="D7" s="62"/>
      <c r="E7" s="62"/>
      <c r="F7" s="62"/>
    </row>
    <row r="8" spans="1:10" s="1" customFormat="1" ht="20.100000000000001" customHeight="1" x14ac:dyDescent="0.15">
      <c r="A8" s="20" t="s">
        <v>241</v>
      </c>
      <c r="B8" s="117">
        <v>36007200</v>
      </c>
      <c r="C8" s="127">
        <v>0</v>
      </c>
      <c r="D8" s="62">
        <v>4441600</v>
      </c>
      <c r="E8" s="127">
        <v>0</v>
      </c>
      <c r="F8" s="62">
        <v>37742</v>
      </c>
    </row>
    <row r="9" spans="1:10" s="1" customFormat="1" ht="20.100000000000001" customHeight="1" x14ac:dyDescent="0.15">
      <c r="A9" s="20" t="s">
        <v>242</v>
      </c>
      <c r="B9" s="117">
        <v>25200000</v>
      </c>
      <c r="C9" s="127">
        <v>0</v>
      </c>
      <c r="D9" s="117">
        <v>5040000</v>
      </c>
      <c r="E9" s="127">
        <v>0</v>
      </c>
      <c r="F9" s="127">
        <v>0</v>
      </c>
    </row>
    <row r="10" spans="1:10" s="1" customFormat="1" ht="20.100000000000001" customHeight="1" x14ac:dyDescent="0.15">
      <c r="A10" s="17" t="s">
        <v>7</v>
      </c>
      <c r="B10" s="117">
        <f>SUM(B4:B9)</f>
        <v>84207200</v>
      </c>
      <c r="C10" s="127">
        <f>SUM(C4:C9)</f>
        <v>0</v>
      </c>
      <c r="D10" s="117">
        <f>SUM(D4:D9)</f>
        <v>76525722</v>
      </c>
      <c r="E10" s="127">
        <f>SUM(E4:E9)</f>
        <v>0</v>
      </c>
      <c r="F10" s="117">
        <f>SUM(F4:F9)</f>
        <v>222272</v>
      </c>
    </row>
    <row r="11" spans="1:10" ht="18.75" customHeight="1" x14ac:dyDescent="0.15">
      <c r="A11" s="23"/>
      <c r="B11" s="24"/>
      <c r="C11" s="24"/>
      <c r="D11" s="24"/>
      <c r="E11" s="24"/>
      <c r="F11" s="24"/>
      <c r="G11" s="25"/>
      <c r="H11" s="25"/>
      <c r="I11" s="25"/>
      <c r="J11" s="5"/>
    </row>
    <row r="12" spans="1:10" x14ac:dyDescent="0.15">
      <c r="B12" s="25"/>
      <c r="C12" s="25"/>
      <c r="D12" s="25"/>
      <c r="E12" s="25"/>
      <c r="F12" s="25"/>
      <c r="G12" s="25"/>
      <c r="H12" s="25"/>
    </row>
    <row r="13" spans="1:10" x14ac:dyDescent="0.15">
      <c r="B13" s="10"/>
      <c r="C13" s="10"/>
      <c r="D13" s="10"/>
      <c r="E13" s="10"/>
      <c r="F13" s="10"/>
      <c r="G13" s="10"/>
      <c r="H13" s="10"/>
    </row>
    <row r="17" spans="1:11" x14ac:dyDescent="0.15">
      <c r="A17" s="54"/>
    </row>
    <row r="26" spans="1:11" x14ac:dyDescent="0.15">
      <c r="K26" s="112"/>
    </row>
  </sheetData>
  <mergeCells count="4">
    <mergeCell ref="A2:A3"/>
    <mergeCell ref="B2:C2"/>
    <mergeCell ref="D2:E2"/>
    <mergeCell ref="F2:F3"/>
  </mergeCells>
  <phoneticPr fontId="5"/>
  <printOptions horizontalCentered="1"/>
  <pageMargins left="0.39370078740157483" right="0.39370078740157483" top="0.94488188976377963" bottom="0.3149606299212598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90" zoomScaleNormal="80" zoomScaleSheetLayoutView="90" workbookViewId="0"/>
  </sheetViews>
  <sheetFormatPr defaultRowHeight="13.5" x14ac:dyDescent="0.15"/>
  <cols>
    <col min="1" max="1" width="38.625" customWidth="1"/>
    <col min="2" max="2" width="17.75" customWidth="1"/>
    <col min="3" max="3" width="17.75" bestFit="1" customWidth="1"/>
    <col min="4" max="4" width="3.5" customWidth="1"/>
    <col min="5" max="5" width="38.625" customWidth="1"/>
    <col min="6" max="6" width="17.75" customWidth="1"/>
    <col min="7" max="7" width="17.75" bestFit="1" customWidth="1"/>
    <col min="8" max="8" width="11.375" customWidth="1"/>
  </cols>
  <sheetData>
    <row r="1" spans="1:7" ht="19.5" customHeight="1" x14ac:dyDescent="0.15">
      <c r="A1" t="s">
        <v>62</v>
      </c>
      <c r="B1" s="2"/>
      <c r="C1" s="6" t="s">
        <v>185</v>
      </c>
      <c r="D1" s="2"/>
      <c r="E1" s="25" t="s">
        <v>63</v>
      </c>
      <c r="F1" s="2"/>
      <c r="G1" s="6" t="s">
        <v>185</v>
      </c>
    </row>
    <row r="2" spans="1:7" s="1" customFormat="1" ht="30" customHeight="1" x14ac:dyDescent="0.15">
      <c r="A2" s="82" t="s">
        <v>58</v>
      </c>
      <c r="B2" s="82" t="s">
        <v>64</v>
      </c>
      <c r="C2" s="82" t="s">
        <v>65</v>
      </c>
      <c r="D2" s="26"/>
      <c r="E2" s="82" t="s">
        <v>58</v>
      </c>
      <c r="F2" s="82" t="s">
        <v>64</v>
      </c>
      <c r="G2" s="82" t="s">
        <v>65</v>
      </c>
    </row>
    <row r="3" spans="1:7" s="1" customFormat="1" ht="16.149999999999999" customHeight="1" x14ac:dyDescent="0.15">
      <c r="A3" s="27" t="s">
        <v>66</v>
      </c>
      <c r="B3" s="118"/>
      <c r="C3" s="118"/>
      <c r="D3" s="159"/>
      <c r="E3" s="65" t="s">
        <v>66</v>
      </c>
      <c r="F3" s="118"/>
      <c r="G3" s="118"/>
    </row>
    <row r="4" spans="1:7" s="1" customFormat="1" ht="21" customHeight="1" x14ac:dyDescent="0.15">
      <c r="A4" s="156" t="s">
        <v>190</v>
      </c>
      <c r="B4" s="157"/>
      <c r="C4" s="157"/>
      <c r="D4" s="66"/>
      <c r="E4" s="158" t="s">
        <v>190</v>
      </c>
      <c r="F4" s="157"/>
      <c r="G4" s="157"/>
    </row>
    <row r="5" spans="1:7" s="1" customFormat="1" ht="21" customHeight="1" x14ac:dyDescent="0.15">
      <c r="A5" s="20" t="s">
        <v>243</v>
      </c>
      <c r="B5" s="127">
        <v>0</v>
      </c>
      <c r="C5" s="127">
        <v>0</v>
      </c>
      <c r="D5" s="66"/>
      <c r="E5" s="20" t="s">
        <v>243</v>
      </c>
      <c r="F5" s="127">
        <v>0</v>
      </c>
      <c r="G5" s="127">
        <v>0</v>
      </c>
    </row>
    <row r="6" spans="1:7" s="1" customFormat="1" ht="21" customHeight="1" x14ac:dyDescent="0.15">
      <c r="A6" s="20" t="s">
        <v>244</v>
      </c>
      <c r="B6" s="127">
        <v>0</v>
      </c>
      <c r="C6" s="127">
        <v>0</v>
      </c>
      <c r="D6" s="66"/>
      <c r="E6" s="20" t="s">
        <v>244</v>
      </c>
      <c r="F6" s="127">
        <v>0</v>
      </c>
      <c r="G6" s="127">
        <v>0</v>
      </c>
    </row>
    <row r="7" spans="1:7" s="1" customFormat="1" ht="21" customHeight="1" x14ac:dyDescent="0.15">
      <c r="A7" s="156" t="s">
        <v>61</v>
      </c>
      <c r="B7" s="157"/>
      <c r="C7" s="157"/>
      <c r="D7" s="66"/>
      <c r="E7" s="158" t="s">
        <v>61</v>
      </c>
      <c r="F7" s="157"/>
      <c r="G7" s="157"/>
    </row>
    <row r="8" spans="1:7" s="1" customFormat="1" ht="21" customHeight="1" x14ac:dyDescent="0.15">
      <c r="A8" s="20" t="s">
        <v>245</v>
      </c>
      <c r="B8" s="117">
        <v>4792000</v>
      </c>
      <c r="C8" s="127">
        <v>0</v>
      </c>
      <c r="D8" s="66"/>
      <c r="E8" s="20" t="s">
        <v>245</v>
      </c>
      <c r="F8" s="141">
        <v>460000</v>
      </c>
      <c r="G8" s="127">
        <v>0</v>
      </c>
    </row>
    <row r="9" spans="1:7" s="1" customFormat="1" ht="21" customHeight="1" x14ac:dyDescent="0.15">
      <c r="A9" s="20" t="s">
        <v>246</v>
      </c>
      <c r="B9" s="62">
        <v>540000</v>
      </c>
      <c r="C9" s="127">
        <v>0</v>
      </c>
      <c r="D9" s="66"/>
      <c r="E9" s="20" t="s">
        <v>246</v>
      </c>
      <c r="F9" s="141">
        <v>60000</v>
      </c>
      <c r="G9" s="127">
        <v>0</v>
      </c>
    </row>
    <row r="10" spans="1:7" s="1" customFormat="1" ht="21" customHeight="1" thickBot="1" x14ac:dyDescent="0.2">
      <c r="A10" s="28" t="s">
        <v>67</v>
      </c>
      <c r="B10" s="143">
        <f>SUM(B3:B9)</f>
        <v>5332000</v>
      </c>
      <c r="C10" s="119">
        <f>SUM(C3:C9)</f>
        <v>0</v>
      </c>
      <c r="D10" s="66"/>
      <c r="E10" s="67" t="s">
        <v>67</v>
      </c>
      <c r="F10" s="121">
        <f>SUM(F3:F9)</f>
        <v>520000</v>
      </c>
      <c r="G10" s="119">
        <f>SUM(G3:G9)</f>
        <v>0</v>
      </c>
    </row>
    <row r="11" spans="1:7" s="1" customFormat="1" ht="16.149999999999999" customHeight="1" thickTop="1" x14ac:dyDescent="0.15">
      <c r="A11" s="29" t="s">
        <v>68</v>
      </c>
      <c r="B11" s="120"/>
      <c r="C11" s="120"/>
      <c r="D11" s="66"/>
      <c r="E11" s="68" t="s">
        <v>68</v>
      </c>
      <c r="F11" s="120"/>
      <c r="G11" s="120"/>
    </row>
    <row r="12" spans="1:7" s="1" customFormat="1" ht="21" customHeight="1" x14ac:dyDescent="0.15">
      <c r="A12" s="29" t="s">
        <v>69</v>
      </c>
      <c r="B12" s="68"/>
      <c r="C12" s="68"/>
      <c r="D12" s="66"/>
      <c r="E12" s="68" t="s">
        <v>69</v>
      </c>
      <c r="F12" s="68"/>
      <c r="G12" s="68"/>
    </row>
    <row r="13" spans="1:7" s="1" customFormat="1" ht="21" customHeight="1" x14ac:dyDescent="0.15">
      <c r="A13" s="20" t="s">
        <v>247</v>
      </c>
      <c r="B13" s="62">
        <v>2877572</v>
      </c>
      <c r="C13" s="62">
        <v>357654</v>
      </c>
      <c r="D13" s="66"/>
      <c r="E13" s="20" t="s">
        <v>248</v>
      </c>
      <c r="F13" s="62">
        <v>2200020</v>
      </c>
      <c r="G13" s="62">
        <v>273441</v>
      </c>
    </row>
    <row r="14" spans="1:7" s="1" customFormat="1" ht="21" customHeight="1" x14ac:dyDescent="0.15">
      <c r="A14" s="29" t="s">
        <v>178</v>
      </c>
      <c r="B14" s="68">
        <v>9273590</v>
      </c>
      <c r="C14" s="68">
        <v>1954946</v>
      </c>
      <c r="D14" s="66"/>
      <c r="E14" s="29" t="s">
        <v>178</v>
      </c>
      <c r="F14" s="68">
        <v>4037258</v>
      </c>
      <c r="G14" s="68">
        <v>851086</v>
      </c>
    </row>
    <row r="15" spans="1:7" s="1" customFormat="1" ht="21" customHeight="1" x14ac:dyDescent="0.15">
      <c r="A15" s="20" t="s">
        <v>179</v>
      </c>
      <c r="B15" s="62">
        <v>190600</v>
      </c>
      <c r="C15" s="62">
        <v>14933</v>
      </c>
      <c r="D15" s="66"/>
      <c r="E15" s="20" t="s">
        <v>179</v>
      </c>
      <c r="F15" s="62">
        <v>184400</v>
      </c>
      <c r="G15" s="62">
        <v>14447</v>
      </c>
    </row>
    <row r="16" spans="1:7" s="1" customFormat="1" ht="21" customHeight="1" x14ac:dyDescent="0.15">
      <c r="A16" s="20" t="s">
        <v>70</v>
      </c>
      <c r="B16" s="62"/>
      <c r="C16" s="62"/>
      <c r="D16" s="66"/>
      <c r="E16" s="62" t="s">
        <v>70</v>
      </c>
      <c r="F16" s="62"/>
      <c r="G16" s="62"/>
    </row>
    <row r="17" spans="1:7" s="1" customFormat="1" ht="21" customHeight="1" x14ac:dyDescent="0.15">
      <c r="A17" s="20" t="s">
        <v>180</v>
      </c>
      <c r="B17" s="62">
        <v>3115726</v>
      </c>
      <c r="C17" s="117">
        <v>107536</v>
      </c>
      <c r="D17" s="66"/>
      <c r="E17" s="20" t="s">
        <v>180</v>
      </c>
      <c r="F17" s="62">
        <v>980345</v>
      </c>
      <c r="G17" s="117">
        <v>33836</v>
      </c>
    </row>
    <row r="18" spans="1:7" s="1" customFormat="1" ht="21" customHeight="1" x14ac:dyDescent="0.15">
      <c r="A18" s="20" t="s">
        <v>203</v>
      </c>
      <c r="B18" s="127">
        <v>0</v>
      </c>
      <c r="C18" s="127">
        <v>0</v>
      </c>
      <c r="D18" s="66"/>
      <c r="E18" s="20" t="s">
        <v>203</v>
      </c>
      <c r="F18" s="62">
        <v>174960</v>
      </c>
      <c r="G18" s="127">
        <v>0</v>
      </c>
    </row>
    <row r="19" spans="1:7" s="1" customFormat="1" ht="21" customHeight="1" x14ac:dyDescent="0.15">
      <c r="A19" s="29" t="s">
        <v>181</v>
      </c>
      <c r="B19" s="127">
        <v>0</v>
      </c>
      <c r="C19" s="127">
        <v>0</v>
      </c>
      <c r="D19" s="66"/>
      <c r="E19" s="29" t="s">
        <v>181</v>
      </c>
      <c r="F19" s="68">
        <v>371974</v>
      </c>
      <c r="G19" s="68">
        <v>9767</v>
      </c>
    </row>
    <row r="20" spans="1:7" s="1" customFormat="1" ht="21" customHeight="1" thickBot="1" x14ac:dyDescent="0.2">
      <c r="A20" s="28" t="s">
        <v>67</v>
      </c>
      <c r="B20" s="121">
        <f>SUM(B11:B19)</f>
        <v>15457488</v>
      </c>
      <c r="C20" s="121">
        <f>SUM(C11:C19)</f>
        <v>2435069</v>
      </c>
      <c r="D20" s="66"/>
      <c r="E20" s="67" t="s">
        <v>67</v>
      </c>
      <c r="F20" s="121">
        <f>SUM(F11:F19)</f>
        <v>7948957</v>
      </c>
      <c r="G20" s="121">
        <f>SUM(G11:G19)</f>
        <v>1182577</v>
      </c>
    </row>
    <row r="21" spans="1:7" s="1" customFormat="1" ht="21" customHeight="1" thickTop="1" x14ac:dyDescent="0.15">
      <c r="A21" s="18" t="s">
        <v>7</v>
      </c>
      <c r="B21" s="122">
        <f>B10+B20</f>
        <v>20789488</v>
      </c>
      <c r="C21" s="122">
        <f>C10+C20</f>
        <v>2435069</v>
      </c>
      <c r="D21" s="66"/>
      <c r="E21" s="69" t="s">
        <v>7</v>
      </c>
      <c r="F21" s="122">
        <f>F10+F20</f>
        <v>8468957</v>
      </c>
      <c r="G21" s="122">
        <f>G10+G20</f>
        <v>1182577</v>
      </c>
    </row>
    <row r="22" spans="1:7" s="1" customFormat="1" ht="21" customHeight="1" x14ac:dyDescent="0.15">
      <c r="A22" s="111"/>
      <c r="B22" s="66"/>
      <c r="C22" s="66"/>
      <c r="D22" s="66"/>
      <c r="E22" s="71"/>
      <c r="F22" s="66"/>
      <c r="G22" s="66"/>
    </row>
    <row r="23" spans="1:7" ht="14.25" customHeight="1" x14ac:dyDescent="0.15">
      <c r="A23" s="30"/>
      <c r="B23" s="25"/>
      <c r="C23" s="25"/>
      <c r="D23" s="25"/>
      <c r="E23" s="25"/>
      <c r="F23" s="25"/>
      <c r="G23" s="5"/>
    </row>
    <row r="24" spans="1:7" ht="18.75" customHeight="1" x14ac:dyDescent="0.15">
      <c r="A24" s="54"/>
      <c r="B24" s="25"/>
      <c r="C24" s="25"/>
      <c r="D24" s="25"/>
      <c r="E24" s="25"/>
      <c r="F24" s="25"/>
      <c r="G24" s="5"/>
    </row>
    <row r="25" spans="1:7" x14ac:dyDescent="0.15">
      <c r="B25" s="10"/>
      <c r="C25" s="10"/>
      <c r="D25" s="10"/>
      <c r="E25" s="10"/>
    </row>
  </sheetData>
  <phoneticPr fontId="5"/>
  <pageMargins left="0.59055118110236227" right="0.59055118110236227" top="0.94488188976377963" bottom="0.59055118110236227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="110" zoomScaleNormal="100" zoomScaleSheetLayoutView="110" workbookViewId="0"/>
  </sheetViews>
  <sheetFormatPr defaultRowHeight="13.5" x14ac:dyDescent="0.15"/>
  <cols>
    <col min="1" max="1" width="12" customWidth="1"/>
    <col min="2" max="2" width="8.625" customWidth="1"/>
    <col min="3" max="3" width="11.625" customWidth="1"/>
    <col min="4" max="8" width="8.625" customWidth="1"/>
    <col min="9" max="10" width="9.125" customWidth="1"/>
    <col min="11" max="11" width="8.625" customWidth="1"/>
    <col min="12" max="12" width="0.625" customWidth="1"/>
    <col min="13" max="13" width="5.375" customWidth="1"/>
  </cols>
  <sheetData>
    <row r="1" spans="1:11" x14ac:dyDescent="0.15">
      <c r="A1" s="30" t="s">
        <v>71</v>
      </c>
    </row>
    <row r="2" spans="1:11" x14ac:dyDescent="0.15">
      <c r="A2" s="30" t="s">
        <v>72</v>
      </c>
      <c r="B2" s="31"/>
      <c r="C2" s="32"/>
      <c r="D2" s="32"/>
      <c r="E2" s="32"/>
      <c r="F2" s="32"/>
      <c r="G2" s="32"/>
      <c r="H2" s="32"/>
      <c r="I2" s="32"/>
      <c r="J2" s="32"/>
      <c r="K2" s="33" t="s">
        <v>185</v>
      </c>
    </row>
    <row r="3" spans="1:11" ht="15.95" customHeight="1" x14ac:dyDescent="0.15">
      <c r="A3" s="220" t="s">
        <v>56</v>
      </c>
      <c r="B3" s="218" t="s">
        <v>73</v>
      </c>
      <c r="C3" s="83"/>
      <c r="D3" s="223" t="s">
        <v>74</v>
      </c>
      <c r="E3" s="220" t="s">
        <v>75</v>
      </c>
      <c r="F3" s="220" t="s">
        <v>76</v>
      </c>
      <c r="G3" s="220" t="s">
        <v>77</v>
      </c>
      <c r="H3" s="218" t="s">
        <v>78</v>
      </c>
      <c r="I3" s="84"/>
      <c r="J3" s="85"/>
      <c r="K3" s="220" t="s">
        <v>79</v>
      </c>
    </row>
    <row r="4" spans="1:11" ht="15.95" customHeight="1" x14ac:dyDescent="0.15">
      <c r="A4" s="222"/>
      <c r="B4" s="221"/>
      <c r="C4" s="86" t="s">
        <v>80</v>
      </c>
      <c r="D4" s="224"/>
      <c r="E4" s="221"/>
      <c r="F4" s="221"/>
      <c r="G4" s="221"/>
      <c r="H4" s="219"/>
      <c r="I4" s="87" t="s">
        <v>81</v>
      </c>
      <c r="J4" s="87" t="s">
        <v>82</v>
      </c>
      <c r="K4" s="221"/>
    </row>
    <row r="5" spans="1:11" ht="24.95" customHeight="1" x14ac:dyDescent="0.15">
      <c r="A5" s="34" t="s">
        <v>83</v>
      </c>
      <c r="B5" s="74"/>
      <c r="C5" s="75"/>
      <c r="D5" s="76"/>
      <c r="E5" s="74"/>
      <c r="F5" s="74"/>
      <c r="G5" s="74"/>
      <c r="H5" s="74"/>
      <c r="I5" s="74"/>
      <c r="J5" s="74"/>
      <c r="K5" s="74"/>
    </row>
    <row r="6" spans="1:11" ht="24.95" customHeight="1" x14ac:dyDescent="0.15">
      <c r="A6" s="34" t="s">
        <v>84</v>
      </c>
      <c r="B6" s="123">
        <f>SUM(D6:H6,K6)</f>
        <v>63973120</v>
      </c>
      <c r="C6" s="160">
        <v>9394295</v>
      </c>
      <c r="D6" s="124">
        <v>63973120</v>
      </c>
      <c r="E6" s="125">
        <v>0</v>
      </c>
      <c r="F6" s="125">
        <v>0</v>
      </c>
      <c r="G6" s="125">
        <v>0</v>
      </c>
      <c r="H6" s="125">
        <v>0</v>
      </c>
      <c r="I6" s="125">
        <v>0</v>
      </c>
      <c r="J6" s="125">
        <v>0</v>
      </c>
      <c r="K6" s="125">
        <v>0</v>
      </c>
    </row>
    <row r="7" spans="1:11" ht="25.5" customHeight="1" x14ac:dyDescent="0.15">
      <c r="A7" s="34" t="s">
        <v>85</v>
      </c>
      <c r="B7" s="123">
        <f t="shared" ref="B7:B10" si="0">SUM(D7:H7,K7)</f>
        <v>408705744</v>
      </c>
      <c r="C7" s="160">
        <v>34430735</v>
      </c>
      <c r="D7" s="124">
        <v>392087315</v>
      </c>
      <c r="E7" s="123">
        <v>16618429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</row>
    <row r="8" spans="1:11" ht="25.5" customHeight="1" x14ac:dyDescent="0.15">
      <c r="A8" s="34" t="s">
        <v>86</v>
      </c>
      <c r="B8" s="123">
        <f t="shared" si="0"/>
        <v>32903545</v>
      </c>
      <c r="C8" s="160">
        <v>3391181</v>
      </c>
      <c r="D8" s="124">
        <v>32903545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</row>
    <row r="9" spans="1:11" ht="24.95" customHeight="1" x14ac:dyDescent="0.15">
      <c r="A9" s="34" t="s">
        <v>87</v>
      </c>
      <c r="B9" s="123">
        <f t="shared" si="0"/>
        <v>129030284</v>
      </c>
      <c r="C9" s="160">
        <v>19237365</v>
      </c>
      <c r="D9" s="124">
        <v>129030284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45">
        <v>0</v>
      </c>
    </row>
    <row r="10" spans="1:11" ht="24.95" customHeight="1" x14ac:dyDescent="0.15">
      <c r="A10" s="34" t="s">
        <v>88</v>
      </c>
      <c r="B10" s="123">
        <f t="shared" si="0"/>
        <v>1923434527</v>
      </c>
      <c r="C10" s="160">
        <v>182750785</v>
      </c>
      <c r="D10" s="124">
        <v>70608477</v>
      </c>
      <c r="E10" s="123">
        <v>415580709</v>
      </c>
      <c r="F10" s="123">
        <v>246815000</v>
      </c>
      <c r="G10" s="125">
        <v>1190430341</v>
      </c>
      <c r="H10" s="125">
        <v>0</v>
      </c>
      <c r="I10" s="125">
        <v>0</v>
      </c>
      <c r="J10" s="125">
        <v>0</v>
      </c>
      <c r="K10" s="145">
        <v>0</v>
      </c>
    </row>
    <row r="11" spans="1:11" ht="24.95" customHeight="1" x14ac:dyDescent="0.15">
      <c r="A11" s="34" t="s">
        <v>89</v>
      </c>
      <c r="B11" s="123">
        <f>SUM(D11:H11,K11)</f>
        <v>3241730195</v>
      </c>
      <c r="C11" s="160">
        <v>230757904</v>
      </c>
      <c r="D11" s="124">
        <v>2961740175</v>
      </c>
      <c r="E11" s="125">
        <v>70866020</v>
      </c>
      <c r="F11" s="125">
        <v>68900000</v>
      </c>
      <c r="G11" s="125">
        <v>140224000</v>
      </c>
      <c r="H11" s="125">
        <v>0</v>
      </c>
      <c r="I11" s="125">
        <v>0</v>
      </c>
      <c r="J11" s="125">
        <v>0</v>
      </c>
      <c r="K11" s="125">
        <v>0</v>
      </c>
    </row>
    <row r="12" spans="1:11" ht="24.95" customHeight="1" x14ac:dyDescent="0.15">
      <c r="A12" s="34" t="s">
        <v>90</v>
      </c>
      <c r="B12" s="123"/>
      <c r="C12" s="160"/>
      <c r="D12" s="124"/>
      <c r="E12" s="123"/>
      <c r="F12" s="123"/>
      <c r="G12" s="123"/>
      <c r="H12" s="125"/>
      <c r="I12" s="123"/>
      <c r="J12" s="123"/>
      <c r="K12" s="123"/>
    </row>
    <row r="13" spans="1:11" ht="24.95" customHeight="1" x14ac:dyDescent="0.15">
      <c r="A13" s="34" t="s">
        <v>91</v>
      </c>
      <c r="B13" s="123">
        <f>SUM(D13:H13,K13)</f>
        <v>1398102914</v>
      </c>
      <c r="C13" s="160">
        <v>97293750</v>
      </c>
      <c r="D13" s="124">
        <v>561193336</v>
      </c>
      <c r="E13" s="123">
        <v>467316578</v>
      </c>
      <c r="F13" s="123">
        <v>4365000</v>
      </c>
      <c r="G13" s="125">
        <v>365228000</v>
      </c>
      <c r="H13" s="125">
        <v>0</v>
      </c>
      <c r="I13" s="125">
        <v>0</v>
      </c>
      <c r="J13" s="125">
        <v>0</v>
      </c>
      <c r="K13" s="125">
        <v>0</v>
      </c>
    </row>
    <row r="14" spans="1:11" ht="24.95" customHeight="1" x14ac:dyDescent="0.15">
      <c r="A14" s="34" t="s">
        <v>92</v>
      </c>
      <c r="B14" s="123">
        <f>SUM(D14:H14,K14)</f>
        <v>24554761</v>
      </c>
      <c r="C14" s="160">
        <v>5558518</v>
      </c>
      <c r="D14" s="124">
        <v>24554761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</row>
    <row r="15" spans="1:11" ht="24.95" customHeight="1" x14ac:dyDescent="0.15">
      <c r="A15" s="34" t="s">
        <v>93</v>
      </c>
      <c r="B15" s="125">
        <f>SUM(D15:H15,K15)</f>
        <v>0</v>
      </c>
      <c r="C15" s="160">
        <v>0</v>
      </c>
      <c r="D15" s="126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</row>
    <row r="16" spans="1:11" ht="24.95" customHeight="1" x14ac:dyDescent="0.15">
      <c r="A16" s="34" t="s">
        <v>94</v>
      </c>
      <c r="B16" s="123">
        <f>SUM(D16:H16,K16)</f>
        <v>400309162</v>
      </c>
      <c r="C16" s="160">
        <v>55639738</v>
      </c>
      <c r="D16" s="126">
        <v>16208945</v>
      </c>
      <c r="E16" s="123">
        <v>277044399</v>
      </c>
      <c r="F16" s="145">
        <v>0</v>
      </c>
      <c r="G16" s="125">
        <v>0</v>
      </c>
      <c r="H16" s="125">
        <v>0</v>
      </c>
      <c r="I16" s="125">
        <v>0</v>
      </c>
      <c r="J16" s="125">
        <v>0</v>
      </c>
      <c r="K16" s="123">
        <v>107055818</v>
      </c>
    </row>
    <row r="17" spans="1:11" ht="24.95" customHeight="1" x14ac:dyDescent="0.15">
      <c r="A17" s="35" t="s">
        <v>43</v>
      </c>
      <c r="B17" s="124">
        <f t="shared" ref="B17:J17" si="1">SUM(B5:B16)</f>
        <v>7622744252</v>
      </c>
      <c r="C17" s="160">
        <f t="shared" si="1"/>
        <v>638454271</v>
      </c>
      <c r="D17" s="124">
        <f t="shared" si="1"/>
        <v>4252299958</v>
      </c>
      <c r="E17" s="123">
        <f t="shared" si="1"/>
        <v>1247426135</v>
      </c>
      <c r="F17" s="123">
        <f t="shared" si="1"/>
        <v>320080000</v>
      </c>
      <c r="G17" s="125">
        <f>SUM(G5:G16)</f>
        <v>1695882341</v>
      </c>
      <c r="H17" s="125">
        <f t="shared" si="1"/>
        <v>0</v>
      </c>
      <c r="I17" s="125">
        <f t="shared" si="1"/>
        <v>0</v>
      </c>
      <c r="J17" s="125">
        <f t="shared" si="1"/>
        <v>0</v>
      </c>
      <c r="K17" s="123">
        <f>SUM(K5:K16)</f>
        <v>107055818</v>
      </c>
    </row>
    <row r="18" spans="1:11" ht="24.95" customHeight="1" x14ac:dyDescent="0.15">
      <c r="A18" s="73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24.95" customHeight="1" x14ac:dyDescent="0.15">
      <c r="A19" s="73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3.75" customHeight="1" x14ac:dyDescent="0.15"/>
    <row r="21" spans="1:11" ht="12" customHeight="1" x14ac:dyDescent="0.15"/>
    <row r="31" spans="1:11" ht="24.75" customHeight="1" x14ac:dyDescent="0.15"/>
  </sheetData>
  <mergeCells count="8">
    <mergeCell ref="H3:H4"/>
    <mergeCell ref="K3:K4"/>
    <mergeCell ref="A3:A4"/>
    <mergeCell ref="B3:B4"/>
    <mergeCell ref="D3:D4"/>
    <mergeCell ref="E3:E4"/>
    <mergeCell ref="F3:F4"/>
    <mergeCell ref="G3:G4"/>
  </mergeCells>
  <phoneticPr fontId="5"/>
  <printOptions horizontalCentered="1"/>
  <pageMargins left="0.11811023622047245" right="0.11811023622047245" top="0.74803149606299213" bottom="0.15748031496062992" header="0.31496062992125984" footer="0.31496062992125984"/>
  <pageSetup paperSize="9" scale="125" orientation="landscape" r:id="rId1"/>
  <ignoredErrors>
    <ignoredError sqref="H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90" zoomScaleNormal="80" zoomScaleSheetLayoutView="90" workbookViewId="0"/>
  </sheetViews>
  <sheetFormatPr defaultRowHeight="13.5" x14ac:dyDescent="0.15"/>
  <cols>
    <col min="1" max="1" width="18.625" style="36" customWidth="1"/>
    <col min="2" max="10" width="14.625" style="36" customWidth="1"/>
    <col min="11" max="11" width="0.875" style="36" customWidth="1"/>
    <col min="12" max="12" width="13.625" style="36" customWidth="1"/>
  </cols>
  <sheetData>
    <row r="1" spans="1:11" s="36" customFormat="1" ht="19.5" customHeight="1" x14ac:dyDescent="0.15">
      <c r="A1" s="36" t="s">
        <v>95</v>
      </c>
      <c r="B1" s="37"/>
      <c r="C1" s="37"/>
      <c r="D1" s="37"/>
      <c r="E1" s="37"/>
      <c r="F1" s="37"/>
      <c r="G1" s="37"/>
      <c r="H1" s="37"/>
      <c r="I1" s="38" t="s">
        <v>187</v>
      </c>
      <c r="J1" s="37"/>
      <c r="K1" s="37"/>
    </row>
    <row r="2" spans="1:11" s="36" customFormat="1" ht="27" customHeight="1" x14ac:dyDescent="0.15">
      <c r="A2" s="230" t="s">
        <v>73</v>
      </c>
      <c r="B2" s="240" t="s">
        <v>96</v>
      </c>
      <c r="C2" s="228" t="s">
        <v>97</v>
      </c>
      <c r="D2" s="228" t="s">
        <v>98</v>
      </c>
      <c r="E2" s="228" t="s">
        <v>99</v>
      </c>
      <c r="F2" s="228" t="s">
        <v>100</v>
      </c>
      <c r="G2" s="228" t="s">
        <v>101</v>
      </c>
      <c r="H2" s="228" t="s">
        <v>102</v>
      </c>
      <c r="I2" s="228" t="s">
        <v>103</v>
      </c>
      <c r="J2" s="238"/>
    </row>
    <row r="3" spans="1:11" s="36" customFormat="1" ht="18" customHeight="1" x14ac:dyDescent="0.15">
      <c r="A3" s="231"/>
      <c r="B3" s="241"/>
      <c r="C3" s="229"/>
      <c r="D3" s="229"/>
      <c r="E3" s="229"/>
      <c r="F3" s="229"/>
      <c r="G3" s="229"/>
      <c r="H3" s="229"/>
      <c r="I3" s="229"/>
      <c r="J3" s="239"/>
    </row>
    <row r="4" spans="1:11" s="36" customFormat="1" ht="30" customHeight="1" x14ac:dyDescent="0.15">
      <c r="A4" s="169">
        <f>SUM(B4:H4)</f>
        <v>7622744252</v>
      </c>
      <c r="B4" s="78">
        <v>6740222404</v>
      </c>
      <c r="C4" s="79">
        <v>687326129</v>
      </c>
      <c r="D4" s="79">
        <v>155860334</v>
      </c>
      <c r="E4" s="79">
        <v>8012140</v>
      </c>
      <c r="F4" s="79">
        <v>31323245</v>
      </c>
      <c r="G4" s="146">
        <v>0</v>
      </c>
      <c r="H4" s="146">
        <v>0</v>
      </c>
      <c r="I4" s="147">
        <v>7.3847318232053497E-3</v>
      </c>
      <c r="J4" s="39"/>
    </row>
    <row r="5" spans="1:11" s="36" customFormat="1" x14ac:dyDescent="0.15"/>
    <row r="6" spans="1:11" s="36" customFormat="1" x14ac:dyDescent="0.15"/>
    <row r="7" spans="1:11" s="36" customFormat="1" x14ac:dyDescent="0.15"/>
    <row r="8" spans="1:11" s="36" customFormat="1" x14ac:dyDescent="0.15"/>
    <row r="9" spans="1:11" s="36" customFormat="1" ht="19.5" customHeight="1" x14ac:dyDescent="0.15">
      <c r="A9" s="36" t="s">
        <v>104</v>
      </c>
      <c r="B9" s="37"/>
      <c r="C9" s="37"/>
      <c r="D9" s="37"/>
      <c r="E9" s="37"/>
      <c r="F9" s="37"/>
      <c r="G9" s="37"/>
      <c r="H9" s="37"/>
      <c r="I9" s="37"/>
      <c r="J9" s="38" t="s">
        <v>188</v>
      </c>
    </row>
    <row r="10" spans="1:11" s="36" customFormat="1" x14ac:dyDescent="0.15">
      <c r="A10" s="230" t="s">
        <v>73</v>
      </c>
      <c r="B10" s="240" t="s">
        <v>105</v>
      </c>
      <c r="C10" s="228" t="s">
        <v>106</v>
      </c>
      <c r="D10" s="228" t="s">
        <v>107</v>
      </c>
      <c r="E10" s="228" t="s">
        <v>108</v>
      </c>
      <c r="F10" s="228" t="s">
        <v>109</v>
      </c>
      <c r="G10" s="228" t="s">
        <v>110</v>
      </c>
      <c r="H10" s="228" t="s">
        <v>111</v>
      </c>
      <c r="I10" s="228" t="s">
        <v>112</v>
      </c>
      <c r="J10" s="228" t="s">
        <v>113</v>
      </c>
    </row>
    <row r="11" spans="1:11" s="36" customFormat="1" x14ac:dyDescent="0.15">
      <c r="A11" s="231"/>
      <c r="B11" s="241"/>
      <c r="C11" s="229"/>
      <c r="D11" s="229"/>
      <c r="E11" s="229"/>
      <c r="F11" s="229"/>
      <c r="G11" s="229"/>
      <c r="H11" s="229"/>
      <c r="I11" s="229"/>
      <c r="J11" s="229"/>
    </row>
    <row r="12" spans="1:11" s="36" customFormat="1" ht="34.15" customHeight="1" x14ac:dyDescent="0.15">
      <c r="A12" s="169">
        <f>SUM(B12:J12)</f>
        <v>7622744252</v>
      </c>
      <c r="B12" s="78">
        <v>638454271</v>
      </c>
      <c r="C12" s="79">
        <v>653385002</v>
      </c>
      <c r="D12" s="79">
        <v>764208815</v>
      </c>
      <c r="E12" s="79">
        <v>800922837</v>
      </c>
      <c r="F12" s="79">
        <v>755094820</v>
      </c>
      <c r="G12" s="79">
        <v>2861864143</v>
      </c>
      <c r="H12" s="79">
        <v>919975027</v>
      </c>
      <c r="I12" s="79">
        <v>228396316</v>
      </c>
      <c r="J12" s="79">
        <v>443021</v>
      </c>
    </row>
    <row r="13" spans="1:11" s="36" customFormat="1" x14ac:dyDescent="0.15"/>
    <row r="14" spans="1:11" s="36" customFormat="1" x14ac:dyDescent="0.15"/>
    <row r="15" spans="1:11" s="36" customFormat="1" ht="19.5" customHeight="1" x14ac:dyDescent="0.15">
      <c r="A15" s="36" t="s">
        <v>114</v>
      </c>
      <c r="D15" s="37"/>
      <c r="E15" s="37"/>
      <c r="F15" s="37"/>
      <c r="G15" s="38" t="s">
        <v>187</v>
      </c>
    </row>
    <row r="16" spans="1:11" s="36" customFormat="1" ht="13.15" customHeight="1" x14ac:dyDescent="0.15">
      <c r="A16" s="230" t="s">
        <v>115</v>
      </c>
      <c r="B16" s="232" t="s">
        <v>116</v>
      </c>
      <c r="C16" s="233"/>
      <c r="D16" s="233"/>
      <c r="E16" s="233"/>
      <c r="F16" s="233"/>
      <c r="G16" s="234"/>
    </row>
    <row r="17" spans="1:7" s="36" customFormat="1" ht="20.25" customHeight="1" x14ac:dyDescent="0.15">
      <c r="A17" s="231"/>
      <c r="B17" s="235"/>
      <c r="C17" s="236"/>
      <c r="D17" s="236"/>
      <c r="E17" s="236"/>
      <c r="F17" s="236"/>
      <c r="G17" s="237"/>
    </row>
    <row r="18" spans="1:7" s="36" customFormat="1" ht="32.450000000000003" customHeight="1" x14ac:dyDescent="0.15">
      <c r="A18" s="167" t="s">
        <v>182</v>
      </c>
      <c r="B18" s="225" t="s">
        <v>182</v>
      </c>
      <c r="C18" s="226"/>
      <c r="D18" s="226"/>
      <c r="E18" s="226"/>
      <c r="F18" s="226"/>
      <c r="G18" s="227"/>
    </row>
    <row r="19" spans="1:7" s="36" customFormat="1" ht="9.75" customHeight="1" x14ac:dyDescent="0.15"/>
    <row r="20" spans="1:7" s="36" customFormat="1" x14ac:dyDescent="0.15"/>
  </sheetData>
  <mergeCells count="23">
    <mergeCell ref="J2:J3"/>
    <mergeCell ref="A10:A11"/>
    <mergeCell ref="B10:B11"/>
    <mergeCell ref="C10:C11"/>
    <mergeCell ref="D10:D11"/>
    <mergeCell ref="E10:E11"/>
    <mergeCell ref="F10:F11"/>
    <mergeCell ref="A2:A3"/>
    <mergeCell ref="B2:B3"/>
    <mergeCell ref="C2:C3"/>
    <mergeCell ref="D2:D3"/>
    <mergeCell ref="E2:E3"/>
    <mergeCell ref="F2:F3"/>
    <mergeCell ref="A16:A17"/>
    <mergeCell ref="B16:G17"/>
    <mergeCell ref="G2:G3"/>
    <mergeCell ref="H2:H3"/>
    <mergeCell ref="I2:I3"/>
    <mergeCell ref="B18:G18"/>
    <mergeCell ref="G10:G11"/>
    <mergeCell ref="H10:H11"/>
    <mergeCell ref="I10:I11"/>
    <mergeCell ref="J10:J11"/>
  </mergeCells>
  <phoneticPr fontId="5"/>
  <printOptions horizontalCentered="1"/>
  <pageMargins left="0.19685039370078741" right="0.19685039370078741" top="0.94488188976377963" bottom="0.19685039370078741" header="0.59055118110236227" footer="0.3937007874015748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="90" zoomScaleNormal="100" zoomScaleSheetLayoutView="90" workbookViewId="0"/>
  </sheetViews>
  <sheetFormatPr defaultRowHeight="13.5" x14ac:dyDescent="0.15"/>
  <cols>
    <col min="1" max="6" width="16.625" customWidth="1"/>
    <col min="7" max="7" width="0.875" customWidth="1"/>
  </cols>
  <sheetData>
    <row r="1" spans="1:6" ht="15.75" customHeight="1" x14ac:dyDescent="0.15">
      <c r="A1" s="165" t="s">
        <v>117</v>
      </c>
      <c r="F1" s="41" t="s">
        <v>185</v>
      </c>
    </row>
    <row r="2" spans="1:6" s="1" customFormat="1" ht="23.1" customHeight="1" x14ac:dyDescent="0.15">
      <c r="A2" s="210" t="s">
        <v>118</v>
      </c>
      <c r="B2" s="210" t="s">
        <v>119</v>
      </c>
      <c r="C2" s="210" t="s">
        <v>120</v>
      </c>
      <c r="D2" s="242" t="s">
        <v>121</v>
      </c>
      <c r="E2" s="216"/>
      <c r="F2" s="210" t="s">
        <v>122</v>
      </c>
    </row>
    <row r="3" spans="1:6" s="1" customFormat="1" ht="23.1" customHeight="1" x14ac:dyDescent="0.15">
      <c r="A3" s="217"/>
      <c r="B3" s="217"/>
      <c r="C3" s="217"/>
      <c r="D3" s="82" t="s">
        <v>123</v>
      </c>
      <c r="E3" s="82" t="s">
        <v>124</v>
      </c>
      <c r="F3" s="217"/>
    </row>
    <row r="4" spans="1:6" s="1" customFormat="1" ht="27" customHeight="1" x14ac:dyDescent="0.15">
      <c r="A4" s="20" t="s">
        <v>192</v>
      </c>
      <c r="B4" s="62">
        <v>1271698304</v>
      </c>
      <c r="C4" s="142">
        <v>0</v>
      </c>
      <c r="D4" s="142">
        <v>0</v>
      </c>
      <c r="E4" s="62">
        <v>62520206</v>
      </c>
      <c r="F4" s="117">
        <f>B4+C4-D4-E4</f>
        <v>1209178098</v>
      </c>
    </row>
    <row r="5" spans="1:6" s="1" customFormat="1" ht="27" customHeight="1" x14ac:dyDescent="0.15">
      <c r="A5" s="20" t="s">
        <v>191</v>
      </c>
      <c r="B5" s="62">
        <v>50678935</v>
      </c>
      <c r="C5" s="62">
        <v>53192825</v>
      </c>
      <c r="D5" s="62">
        <v>50678935</v>
      </c>
      <c r="E5" s="127">
        <v>0</v>
      </c>
      <c r="F5" s="117">
        <f>B5+C5-D5-E5</f>
        <v>53192825</v>
      </c>
    </row>
    <row r="6" spans="1:6" s="1" customFormat="1" ht="29.1" customHeight="1" x14ac:dyDescent="0.15">
      <c r="A6" s="17" t="s">
        <v>7</v>
      </c>
      <c r="B6" s="117">
        <f>SUM(B4:B5)</f>
        <v>1322377239</v>
      </c>
      <c r="C6" s="117">
        <f>SUM(C4:C5)</f>
        <v>53192825</v>
      </c>
      <c r="D6" s="117">
        <f>SUM(D4:D5)</f>
        <v>50678935</v>
      </c>
      <c r="E6" s="117">
        <f>SUM(E4:E5)</f>
        <v>62520206</v>
      </c>
      <c r="F6" s="117">
        <f>SUM(F4:F5)</f>
        <v>1262370923</v>
      </c>
    </row>
    <row r="7" spans="1:6" s="1" customFormat="1" ht="29.1" customHeight="1" x14ac:dyDescent="0.15">
      <c r="A7" s="70"/>
      <c r="B7" s="26"/>
      <c r="C7" s="26"/>
      <c r="D7" s="26"/>
      <c r="E7" s="26"/>
      <c r="F7" s="26"/>
    </row>
    <row r="8" spans="1:6" x14ac:dyDescent="0.15">
      <c r="B8" s="112"/>
    </row>
    <row r="20" spans="2:12" x14ac:dyDescent="0.15">
      <c r="B20" s="54"/>
    </row>
    <row r="29" spans="2:12" x14ac:dyDescent="0.15">
      <c r="L29" s="112">
        <v>41000000</v>
      </c>
    </row>
  </sheetData>
  <mergeCells count="5">
    <mergeCell ref="A2:A3"/>
    <mergeCell ref="B2:B3"/>
    <mergeCell ref="C2:C3"/>
    <mergeCell ref="D2:E2"/>
    <mergeCell ref="F2:F3"/>
  </mergeCells>
  <phoneticPr fontId="5"/>
  <printOptions horizontalCentered="1"/>
  <pageMargins left="0.39370078740157483" right="0.39370078740157483" top="0.94488188976377963" bottom="0.35433070866141736" header="0.31496062992125984" footer="0.31496062992125984"/>
  <pageSetup paperSize="9" scale="1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7"/>
  <sheetViews>
    <sheetView view="pageBreakPreview" zoomScale="90" zoomScaleNormal="100" zoomScaleSheetLayoutView="90" workbookViewId="0"/>
  </sheetViews>
  <sheetFormatPr defaultRowHeight="13.5" x14ac:dyDescent="0.15"/>
  <cols>
    <col min="1" max="2" width="10.875" customWidth="1"/>
    <col min="3" max="3" width="45.875" bestFit="1" customWidth="1"/>
    <col min="4" max="4" width="34.125" bestFit="1" customWidth="1"/>
    <col min="5" max="5" width="11" bestFit="1" customWidth="1"/>
    <col min="6" max="6" width="17.625" bestFit="1" customWidth="1"/>
    <col min="7" max="7" width="1" customWidth="1"/>
    <col min="8" max="8" width="1.5" customWidth="1"/>
  </cols>
  <sheetData>
    <row r="1" spans="1:6" x14ac:dyDescent="0.15">
      <c r="A1" s="163" t="s">
        <v>125</v>
      </c>
    </row>
    <row r="2" spans="1:6" x14ac:dyDescent="0.15">
      <c r="A2" s="155" t="s">
        <v>126</v>
      </c>
      <c r="B2" s="42"/>
      <c r="C2" s="42"/>
      <c r="F2" s="61" t="s">
        <v>186</v>
      </c>
    </row>
    <row r="3" spans="1:6" ht="24.95" customHeight="1" x14ac:dyDescent="0.15">
      <c r="A3" s="249" t="s">
        <v>14</v>
      </c>
      <c r="B3" s="249"/>
      <c r="C3" s="113" t="s">
        <v>127</v>
      </c>
      <c r="D3" s="113" t="s">
        <v>128</v>
      </c>
      <c r="E3" s="108" t="s">
        <v>129</v>
      </c>
      <c r="F3" s="113" t="s">
        <v>130</v>
      </c>
    </row>
    <row r="4" spans="1:6" ht="21" customHeight="1" x14ac:dyDescent="0.15">
      <c r="A4" s="250" t="s">
        <v>184</v>
      </c>
      <c r="B4" s="251"/>
      <c r="C4" s="45" t="s">
        <v>254</v>
      </c>
      <c r="D4" s="46" t="s">
        <v>252</v>
      </c>
      <c r="E4" s="129">
        <v>5084000</v>
      </c>
      <c r="F4" s="88" t="s">
        <v>256</v>
      </c>
    </row>
    <row r="5" spans="1:6" ht="21" customHeight="1" x14ac:dyDescent="0.15">
      <c r="A5" s="252"/>
      <c r="B5" s="253"/>
      <c r="C5" s="43" t="s">
        <v>249</v>
      </c>
      <c r="D5" s="44" t="s">
        <v>250</v>
      </c>
      <c r="E5" s="128">
        <v>163953</v>
      </c>
      <c r="F5" s="144" t="s">
        <v>251</v>
      </c>
    </row>
    <row r="6" spans="1:6" ht="21" customHeight="1" x14ac:dyDescent="0.15">
      <c r="A6" s="252"/>
      <c r="B6" s="253"/>
      <c r="C6" s="45" t="s">
        <v>261</v>
      </c>
      <c r="D6" s="45" t="s">
        <v>189</v>
      </c>
      <c r="E6" s="129">
        <v>4382000</v>
      </c>
      <c r="F6" s="88" t="s">
        <v>255</v>
      </c>
    </row>
    <row r="7" spans="1:6" ht="21" customHeight="1" x14ac:dyDescent="0.15">
      <c r="A7" s="252"/>
      <c r="B7" s="253"/>
      <c r="C7" s="45" t="s">
        <v>259</v>
      </c>
      <c r="D7" s="46" t="s">
        <v>257</v>
      </c>
      <c r="E7" s="129">
        <v>14487000</v>
      </c>
      <c r="F7" s="88" t="s">
        <v>260</v>
      </c>
    </row>
    <row r="8" spans="1:6" ht="21" customHeight="1" x14ac:dyDescent="0.15">
      <c r="A8" s="254"/>
      <c r="B8" s="255"/>
      <c r="C8" s="47" t="s">
        <v>131</v>
      </c>
      <c r="D8" s="60"/>
      <c r="E8" s="128">
        <f>SUM(E4:E7)</f>
        <v>24116953</v>
      </c>
      <c r="F8" s="51"/>
    </row>
    <row r="9" spans="1:6" ht="21" customHeight="1" x14ac:dyDescent="0.15">
      <c r="A9" s="243" t="s">
        <v>132</v>
      </c>
      <c r="B9" s="244"/>
      <c r="C9" s="48" t="s">
        <v>262</v>
      </c>
      <c r="D9" s="46" t="s">
        <v>263</v>
      </c>
      <c r="E9" s="129">
        <v>8000</v>
      </c>
      <c r="F9" s="88" t="s">
        <v>193</v>
      </c>
    </row>
    <row r="10" spans="1:6" ht="21" customHeight="1" x14ac:dyDescent="0.15">
      <c r="A10" s="245"/>
      <c r="B10" s="246"/>
      <c r="C10" s="45" t="s">
        <v>265</v>
      </c>
      <c r="D10" s="45" t="s">
        <v>264</v>
      </c>
      <c r="E10" s="129">
        <v>77000</v>
      </c>
      <c r="F10" s="88" t="s">
        <v>266</v>
      </c>
    </row>
    <row r="11" spans="1:6" ht="21" customHeight="1" x14ac:dyDescent="0.15">
      <c r="A11" s="245"/>
      <c r="B11" s="246"/>
      <c r="C11" s="49" t="s">
        <v>267</v>
      </c>
      <c r="D11" s="46" t="s">
        <v>268</v>
      </c>
      <c r="E11" s="129">
        <v>2422360</v>
      </c>
      <c r="F11" s="88" t="s">
        <v>260</v>
      </c>
    </row>
    <row r="12" spans="1:6" ht="21" customHeight="1" x14ac:dyDescent="0.15">
      <c r="A12" s="245"/>
      <c r="B12" s="246"/>
      <c r="C12" s="49" t="s">
        <v>269</v>
      </c>
      <c r="D12" s="46" t="s">
        <v>270</v>
      </c>
      <c r="E12" s="129">
        <v>6633000</v>
      </c>
      <c r="F12" s="88" t="s">
        <v>251</v>
      </c>
    </row>
    <row r="13" spans="1:6" ht="21" customHeight="1" x14ac:dyDescent="0.15">
      <c r="A13" s="245"/>
      <c r="B13" s="246"/>
      <c r="C13" s="49" t="s">
        <v>271</v>
      </c>
      <c r="D13" s="46" t="s">
        <v>272</v>
      </c>
      <c r="E13" s="129">
        <v>2600000</v>
      </c>
      <c r="F13" s="88" t="s">
        <v>266</v>
      </c>
    </row>
    <row r="14" spans="1:6" ht="21" customHeight="1" x14ac:dyDescent="0.15">
      <c r="A14" s="245"/>
      <c r="B14" s="246"/>
      <c r="C14" s="49" t="s">
        <v>273</v>
      </c>
      <c r="D14" s="46" t="s">
        <v>274</v>
      </c>
      <c r="E14" s="129">
        <v>29800</v>
      </c>
      <c r="F14" s="88" t="s">
        <v>193</v>
      </c>
    </row>
    <row r="15" spans="1:6" ht="21" customHeight="1" x14ac:dyDescent="0.15">
      <c r="A15" s="245"/>
      <c r="B15" s="246"/>
      <c r="C15" s="45" t="s">
        <v>275</v>
      </c>
      <c r="D15" s="45" t="s">
        <v>276</v>
      </c>
      <c r="E15" s="129">
        <v>462000</v>
      </c>
      <c r="F15" s="88" t="s">
        <v>266</v>
      </c>
    </row>
    <row r="16" spans="1:6" ht="21" customHeight="1" x14ac:dyDescent="0.15">
      <c r="A16" s="245"/>
      <c r="B16" s="246"/>
      <c r="C16" s="49" t="s">
        <v>277</v>
      </c>
      <c r="D16" s="46" t="s">
        <v>276</v>
      </c>
      <c r="E16" s="129">
        <v>46000</v>
      </c>
      <c r="F16" s="88" t="s">
        <v>194</v>
      </c>
    </row>
    <row r="17" spans="1:6" ht="21" customHeight="1" x14ac:dyDescent="0.15">
      <c r="A17" s="245"/>
      <c r="B17" s="246"/>
      <c r="C17" s="49" t="s">
        <v>275</v>
      </c>
      <c r="D17" s="46" t="s">
        <v>276</v>
      </c>
      <c r="E17" s="129">
        <v>184000</v>
      </c>
      <c r="F17" s="88" t="s">
        <v>341</v>
      </c>
    </row>
    <row r="18" spans="1:6" ht="21" customHeight="1" x14ac:dyDescent="0.15">
      <c r="A18" s="245"/>
      <c r="B18" s="246"/>
      <c r="C18" s="49" t="s">
        <v>278</v>
      </c>
      <c r="D18" s="46" t="s">
        <v>279</v>
      </c>
      <c r="E18" s="129">
        <v>180000</v>
      </c>
      <c r="F18" s="88" t="s">
        <v>280</v>
      </c>
    </row>
    <row r="19" spans="1:6" ht="21" customHeight="1" x14ac:dyDescent="0.15">
      <c r="A19" s="245"/>
      <c r="B19" s="246"/>
      <c r="C19" s="49" t="s">
        <v>278</v>
      </c>
      <c r="D19" s="46" t="s">
        <v>279</v>
      </c>
      <c r="E19" s="129">
        <v>180000</v>
      </c>
      <c r="F19" s="88" t="s">
        <v>266</v>
      </c>
    </row>
    <row r="20" spans="1:6" ht="21" customHeight="1" x14ac:dyDescent="0.15">
      <c r="A20" s="245"/>
      <c r="B20" s="246"/>
      <c r="C20" s="45" t="s">
        <v>278</v>
      </c>
      <c r="D20" s="45" t="s">
        <v>279</v>
      </c>
      <c r="E20" s="129">
        <v>380000</v>
      </c>
      <c r="F20" s="88" t="s">
        <v>194</v>
      </c>
    </row>
    <row r="21" spans="1:6" ht="21" customHeight="1" x14ac:dyDescent="0.15">
      <c r="A21" s="245"/>
      <c r="B21" s="246"/>
      <c r="C21" s="49" t="s">
        <v>278</v>
      </c>
      <c r="D21" s="46" t="s">
        <v>279</v>
      </c>
      <c r="E21" s="129">
        <v>180000</v>
      </c>
      <c r="F21" s="88" t="s">
        <v>341</v>
      </c>
    </row>
    <row r="22" spans="1:6" ht="21" customHeight="1" x14ac:dyDescent="0.15">
      <c r="A22" s="245"/>
      <c r="B22" s="246"/>
      <c r="C22" s="49" t="s">
        <v>278</v>
      </c>
      <c r="D22" s="46" t="s">
        <v>279</v>
      </c>
      <c r="E22" s="129">
        <v>200000</v>
      </c>
      <c r="F22" s="88" t="s">
        <v>251</v>
      </c>
    </row>
    <row r="23" spans="1:6" ht="21" customHeight="1" x14ac:dyDescent="0.15">
      <c r="A23" s="245"/>
      <c r="B23" s="246"/>
      <c r="C23" s="49" t="s">
        <v>281</v>
      </c>
      <c r="D23" s="46" t="s">
        <v>282</v>
      </c>
      <c r="E23" s="129">
        <v>5000</v>
      </c>
      <c r="F23" s="88" t="s">
        <v>280</v>
      </c>
    </row>
    <row r="24" spans="1:6" ht="21" customHeight="1" x14ac:dyDescent="0.15">
      <c r="A24" s="245"/>
      <c r="B24" s="246"/>
      <c r="C24" s="49" t="s">
        <v>283</v>
      </c>
      <c r="D24" s="46" t="s">
        <v>284</v>
      </c>
      <c r="E24" s="129">
        <v>9853000</v>
      </c>
      <c r="F24" s="88" t="s">
        <v>280</v>
      </c>
    </row>
    <row r="25" spans="1:6" ht="21" customHeight="1" x14ac:dyDescent="0.15">
      <c r="A25" s="245"/>
      <c r="B25" s="246"/>
      <c r="C25" s="45" t="s">
        <v>285</v>
      </c>
      <c r="D25" s="45" t="s">
        <v>284</v>
      </c>
      <c r="E25" s="129">
        <v>1921900</v>
      </c>
      <c r="F25" s="88" t="s">
        <v>280</v>
      </c>
    </row>
    <row r="26" spans="1:6" ht="21" customHeight="1" x14ac:dyDescent="0.15">
      <c r="A26" s="245"/>
      <c r="B26" s="246"/>
      <c r="C26" s="49" t="s">
        <v>286</v>
      </c>
      <c r="D26" s="46" t="s">
        <v>284</v>
      </c>
      <c r="E26" s="129">
        <v>15480000</v>
      </c>
      <c r="F26" s="88" t="s">
        <v>280</v>
      </c>
    </row>
    <row r="27" spans="1:6" ht="21" customHeight="1" x14ac:dyDescent="0.15">
      <c r="A27" s="247"/>
      <c r="B27" s="248"/>
      <c r="C27" s="49" t="s">
        <v>287</v>
      </c>
      <c r="D27" s="46" t="s">
        <v>284</v>
      </c>
      <c r="E27" s="129">
        <v>3734000</v>
      </c>
      <c r="F27" s="88" t="s">
        <v>280</v>
      </c>
    </row>
    <row r="28" spans="1:6" ht="21" customHeight="1" x14ac:dyDescent="0.15">
      <c r="A28" s="243" t="s">
        <v>697</v>
      </c>
      <c r="B28" s="244"/>
      <c r="C28" s="49" t="s">
        <v>288</v>
      </c>
      <c r="D28" s="46" t="s">
        <v>284</v>
      </c>
      <c r="E28" s="129">
        <v>626000</v>
      </c>
      <c r="F28" s="88" t="s">
        <v>280</v>
      </c>
    </row>
    <row r="29" spans="1:6" ht="21" customHeight="1" x14ac:dyDescent="0.15">
      <c r="A29" s="245"/>
      <c r="B29" s="246"/>
      <c r="C29" s="49" t="s">
        <v>289</v>
      </c>
      <c r="D29" s="46" t="s">
        <v>284</v>
      </c>
      <c r="E29" s="129">
        <v>21016</v>
      </c>
      <c r="F29" s="88" t="s">
        <v>194</v>
      </c>
    </row>
    <row r="30" spans="1:6" ht="21" customHeight="1" x14ac:dyDescent="0.15">
      <c r="A30" s="245"/>
      <c r="B30" s="246"/>
      <c r="C30" s="45" t="s">
        <v>290</v>
      </c>
      <c r="D30" s="45" t="s">
        <v>284</v>
      </c>
      <c r="E30" s="129">
        <v>15465</v>
      </c>
      <c r="F30" s="88" t="s">
        <v>194</v>
      </c>
    </row>
    <row r="31" spans="1:6" ht="21" customHeight="1" x14ac:dyDescent="0.15">
      <c r="A31" s="245"/>
      <c r="B31" s="246"/>
      <c r="C31" s="49" t="s">
        <v>291</v>
      </c>
      <c r="D31" s="46" t="s">
        <v>284</v>
      </c>
      <c r="E31" s="129">
        <v>551000</v>
      </c>
      <c r="F31" s="88" t="s">
        <v>194</v>
      </c>
    </row>
    <row r="32" spans="1:6" ht="21" customHeight="1" x14ac:dyDescent="0.15">
      <c r="A32" s="245"/>
      <c r="B32" s="246"/>
      <c r="C32" s="49" t="s">
        <v>292</v>
      </c>
      <c r="D32" s="46" t="s">
        <v>284</v>
      </c>
      <c r="E32" s="129">
        <v>66000</v>
      </c>
      <c r="F32" s="88" t="s">
        <v>194</v>
      </c>
    </row>
    <row r="33" spans="1:6" ht="21" customHeight="1" x14ac:dyDescent="0.15">
      <c r="A33" s="245"/>
      <c r="B33" s="246"/>
      <c r="C33" s="49" t="s">
        <v>293</v>
      </c>
      <c r="D33" s="46" t="s">
        <v>284</v>
      </c>
      <c r="E33" s="129">
        <v>53015</v>
      </c>
      <c r="F33" s="88" t="s">
        <v>194</v>
      </c>
    </row>
    <row r="34" spans="1:6" ht="21" customHeight="1" x14ac:dyDescent="0.15">
      <c r="A34" s="245"/>
      <c r="B34" s="246"/>
      <c r="C34" s="49" t="s">
        <v>294</v>
      </c>
      <c r="D34" s="46" t="s">
        <v>284</v>
      </c>
      <c r="E34" s="129">
        <v>423000</v>
      </c>
      <c r="F34" s="88" t="s">
        <v>194</v>
      </c>
    </row>
    <row r="35" spans="1:6" ht="21" customHeight="1" x14ac:dyDescent="0.15">
      <c r="A35" s="245"/>
      <c r="B35" s="246"/>
      <c r="C35" s="45" t="s">
        <v>295</v>
      </c>
      <c r="D35" s="45" t="s">
        <v>284</v>
      </c>
      <c r="E35" s="129">
        <v>1980700</v>
      </c>
      <c r="F35" s="88" t="s">
        <v>194</v>
      </c>
    </row>
    <row r="36" spans="1:6" ht="21" customHeight="1" x14ac:dyDescent="0.15">
      <c r="A36" s="245"/>
      <c r="B36" s="246"/>
      <c r="C36" s="49" t="s">
        <v>296</v>
      </c>
      <c r="D36" s="46" t="s">
        <v>284</v>
      </c>
      <c r="E36" s="129">
        <v>71380</v>
      </c>
      <c r="F36" s="88" t="s">
        <v>194</v>
      </c>
    </row>
    <row r="37" spans="1:6" ht="21" customHeight="1" x14ac:dyDescent="0.15">
      <c r="A37" s="245"/>
      <c r="B37" s="246"/>
      <c r="C37" s="49" t="s">
        <v>297</v>
      </c>
      <c r="D37" s="46" t="s">
        <v>284</v>
      </c>
      <c r="E37" s="129">
        <v>100000</v>
      </c>
      <c r="F37" s="88" t="s">
        <v>194</v>
      </c>
    </row>
    <row r="38" spans="1:6" ht="21" customHeight="1" x14ac:dyDescent="0.15">
      <c r="A38" s="245"/>
      <c r="B38" s="246"/>
      <c r="C38" s="49" t="s">
        <v>298</v>
      </c>
      <c r="D38" s="46" t="s">
        <v>284</v>
      </c>
      <c r="E38" s="129">
        <v>5400000</v>
      </c>
      <c r="F38" s="88" t="s">
        <v>194</v>
      </c>
    </row>
    <row r="39" spans="1:6" ht="21" customHeight="1" x14ac:dyDescent="0.15">
      <c r="A39" s="245"/>
      <c r="B39" s="246"/>
      <c r="C39" s="49" t="s">
        <v>299</v>
      </c>
      <c r="D39" s="46" t="s">
        <v>284</v>
      </c>
      <c r="E39" s="129">
        <v>8250000</v>
      </c>
      <c r="F39" s="88" t="s">
        <v>300</v>
      </c>
    </row>
    <row r="40" spans="1:6" ht="21" customHeight="1" x14ac:dyDescent="0.15">
      <c r="A40" s="245"/>
      <c r="B40" s="246"/>
      <c r="C40" s="45" t="s">
        <v>301</v>
      </c>
      <c r="D40" s="45" t="s">
        <v>284</v>
      </c>
      <c r="E40" s="129">
        <v>3588000</v>
      </c>
      <c r="F40" s="88" t="s">
        <v>194</v>
      </c>
    </row>
    <row r="41" spans="1:6" ht="21" customHeight="1" x14ac:dyDescent="0.15">
      <c r="A41" s="245"/>
      <c r="B41" s="246"/>
      <c r="C41" s="49" t="s">
        <v>302</v>
      </c>
      <c r="D41" s="46" t="s">
        <v>284</v>
      </c>
      <c r="E41" s="129">
        <v>644078</v>
      </c>
      <c r="F41" s="88" t="s">
        <v>194</v>
      </c>
    </row>
    <row r="42" spans="1:6" ht="21" customHeight="1" x14ac:dyDescent="0.15">
      <c r="A42" s="245"/>
      <c r="B42" s="246"/>
      <c r="C42" s="49" t="s">
        <v>303</v>
      </c>
      <c r="D42" s="46" t="s">
        <v>284</v>
      </c>
      <c r="E42" s="129">
        <v>1298000</v>
      </c>
      <c r="F42" s="88" t="s">
        <v>194</v>
      </c>
    </row>
    <row r="43" spans="1:6" ht="21" customHeight="1" x14ac:dyDescent="0.15">
      <c r="A43" s="245"/>
      <c r="B43" s="246"/>
      <c r="C43" s="49" t="s">
        <v>304</v>
      </c>
      <c r="D43" s="46" t="s">
        <v>284</v>
      </c>
      <c r="E43" s="129">
        <v>956000</v>
      </c>
      <c r="F43" s="88" t="s">
        <v>194</v>
      </c>
    </row>
    <row r="44" spans="1:6" ht="21" customHeight="1" x14ac:dyDescent="0.15">
      <c r="A44" s="245"/>
      <c r="B44" s="246"/>
      <c r="C44" s="49" t="s">
        <v>305</v>
      </c>
      <c r="D44" s="46" t="s">
        <v>284</v>
      </c>
      <c r="E44" s="129">
        <v>4246000</v>
      </c>
      <c r="F44" s="88" t="s">
        <v>194</v>
      </c>
    </row>
    <row r="45" spans="1:6" ht="21" customHeight="1" x14ac:dyDescent="0.15">
      <c r="A45" s="245"/>
      <c r="B45" s="246"/>
      <c r="C45" s="49" t="s">
        <v>306</v>
      </c>
      <c r="D45" s="45" t="s">
        <v>284</v>
      </c>
      <c r="E45" s="129">
        <v>194000</v>
      </c>
      <c r="F45" s="88" t="s">
        <v>194</v>
      </c>
    </row>
    <row r="46" spans="1:6" ht="21" customHeight="1" x14ac:dyDescent="0.15">
      <c r="A46" s="245"/>
      <c r="B46" s="246"/>
      <c r="C46" s="49" t="s">
        <v>307</v>
      </c>
      <c r="D46" s="46" t="s">
        <v>284</v>
      </c>
      <c r="E46" s="129">
        <v>84000</v>
      </c>
      <c r="F46" s="88" t="s">
        <v>194</v>
      </c>
    </row>
    <row r="47" spans="1:6" ht="21" customHeight="1" x14ac:dyDescent="0.15">
      <c r="A47" s="245"/>
      <c r="B47" s="246"/>
      <c r="C47" s="49" t="s">
        <v>308</v>
      </c>
      <c r="D47" s="46" t="s">
        <v>284</v>
      </c>
      <c r="E47" s="129">
        <v>190680</v>
      </c>
      <c r="F47" s="88" t="s">
        <v>194</v>
      </c>
    </row>
    <row r="48" spans="1:6" ht="21" customHeight="1" x14ac:dyDescent="0.15">
      <c r="A48" s="245"/>
      <c r="B48" s="246"/>
      <c r="C48" s="49" t="s">
        <v>309</v>
      </c>
      <c r="D48" s="46" t="s">
        <v>284</v>
      </c>
      <c r="E48" s="129">
        <v>955500</v>
      </c>
      <c r="F48" s="88" t="s">
        <v>194</v>
      </c>
    </row>
    <row r="49" spans="1:6" ht="21" customHeight="1" x14ac:dyDescent="0.15">
      <c r="A49" s="245"/>
      <c r="B49" s="246"/>
      <c r="C49" s="49" t="s">
        <v>310</v>
      </c>
      <c r="D49" s="46" t="s">
        <v>284</v>
      </c>
      <c r="E49" s="129">
        <v>50000</v>
      </c>
      <c r="F49" s="88" t="s">
        <v>194</v>
      </c>
    </row>
    <row r="50" spans="1:6" ht="21" customHeight="1" x14ac:dyDescent="0.15">
      <c r="A50" s="245"/>
      <c r="B50" s="246"/>
      <c r="C50" s="49" t="s">
        <v>311</v>
      </c>
      <c r="D50" s="46" t="s">
        <v>284</v>
      </c>
      <c r="E50" s="129">
        <v>4753000</v>
      </c>
      <c r="F50" s="88" t="s">
        <v>194</v>
      </c>
    </row>
    <row r="51" spans="1:6" ht="21" customHeight="1" x14ac:dyDescent="0.15">
      <c r="A51" s="247"/>
      <c r="B51" s="248"/>
      <c r="C51" s="49" t="s">
        <v>312</v>
      </c>
      <c r="D51" s="46" t="s">
        <v>284</v>
      </c>
      <c r="E51" s="129">
        <v>2000000</v>
      </c>
      <c r="F51" s="88" t="s">
        <v>194</v>
      </c>
    </row>
    <row r="52" spans="1:6" ht="21" customHeight="1" x14ac:dyDescent="0.15">
      <c r="A52" s="243" t="s">
        <v>697</v>
      </c>
      <c r="B52" s="244"/>
      <c r="C52" s="49" t="s">
        <v>313</v>
      </c>
      <c r="D52" s="46" t="s">
        <v>284</v>
      </c>
      <c r="E52" s="129">
        <v>500000</v>
      </c>
      <c r="F52" s="88" t="s">
        <v>194</v>
      </c>
    </row>
    <row r="53" spans="1:6" ht="21" customHeight="1" x14ac:dyDescent="0.15">
      <c r="A53" s="245"/>
      <c r="B53" s="246"/>
      <c r="C53" s="49" t="s">
        <v>314</v>
      </c>
      <c r="D53" s="46" t="s">
        <v>284</v>
      </c>
      <c r="E53" s="129">
        <v>11203000</v>
      </c>
      <c r="F53" s="88" t="s">
        <v>251</v>
      </c>
    </row>
    <row r="54" spans="1:6" ht="21" customHeight="1" x14ac:dyDescent="0.15">
      <c r="A54" s="245"/>
      <c r="B54" s="246"/>
      <c r="C54" s="49" t="s">
        <v>315</v>
      </c>
      <c r="D54" s="46" t="s">
        <v>284</v>
      </c>
      <c r="E54" s="129">
        <v>3200320</v>
      </c>
      <c r="F54" s="88" t="s">
        <v>251</v>
      </c>
    </row>
    <row r="55" spans="1:6" ht="21" customHeight="1" x14ac:dyDescent="0.15">
      <c r="A55" s="245"/>
      <c r="B55" s="246"/>
      <c r="C55" s="49" t="s">
        <v>316</v>
      </c>
      <c r="D55" s="46" t="s">
        <v>284</v>
      </c>
      <c r="E55" s="129">
        <v>666640</v>
      </c>
      <c r="F55" s="88" t="s">
        <v>251</v>
      </c>
    </row>
    <row r="56" spans="1:6" ht="21" customHeight="1" x14ac:dyDescent="0.15">
      <c r="A56" s="245"/>
      <c r="B56" s="246"/>
      <c r="C56" s="49" t="s">
        <v>317</v>
      </c>
      <c r="D56" s="46" t="s">
        <v>284</v>
      </c>
      <c r="E56" s="129">
        <v>432000</v>
      </c>
      <c r="F56" s="88" t="s">
        <v>251</v>
      </c>
    </row>
    <row r="57" spans="1:6" ht="21" customHeight="1" x14ac:dyDescent="0.15">
      <c r="A57" s="245"/>
      <c r="B57" s="246"/>
      <c r="C57" s="49" t="s">
        <v>318</v>
      </c>
      <c r="D57" s="46" t="s">
        <v>284</v>
      </c>
      <c r="E57" s="129">
        <v>216000</v>
      </c>
      <c r="F57" s="88" t="s">
        <v>251</v>
      </c>
    </row>
    <row r="58" spans="1:6" ht="21" customHeight="1" x14ac:dyDescent="0.15">
      <c r="A58" s="245"/>
      <c r="B58" s="246"/>
      <c r="C58" s="49" t="s">
        <v>319</v>
      </c>
      <c r="D58" s="46" t="s">
        <v>284</v>
      </c>
      <c r="E58" s="129">
        <v>756000</v>
      </c>
      <c r="F58" s="88" t="s">
        <v>251</v>
      </c>
    </row>
    <row r="59" spans="1:6" ht="21" customHeight="1" x14ac:dyDescent="0.15">
      <c r="A59" s="245"/>
      <c r="B59" s="246"/>
      <c r="C59" s="49" t="s">
        <v>320</v>
      </c>
      <c r="D59" s="46" t="s">
        <v>284</v>
      </c>
      <c r="E59" s="129">
        <v>999400</v>
      </c>
      <c r="F59" s="88" t="s">
        <v>251</v>
      </c>
    </row>
    <row r="60" spans="1:6" ht="21" customHeight="1" x14ac:dyDescent="0.15">
      <c r="A60" s="245"/>
      <c r="B60" s="246"/>
      <c r="C60" s="49" t="s">
        <v>321</v>
      </c>
      <c r="D60" s="46" t="s">
        <v>284</v>
      </c>
      <c r="E60" s="129">
        <v>532000</v>
      </c>
      <c r="F60" s="88" t="s">
        <v>251</v>
      </c>
    </row>
    <row r="61" spans="1:6" ht="21" customHeight="1" x14ac:dyDescent="0.15">
      <c r="A61" s="245"/>
      <c r="B61" s="246"/>
      <c r="C61" s="49" t="s">
        <v>323</v>
      </c>
      <c r="D61" s="46" t="s">
        <v>284</v>
      </c>
      <c r="E61" s="129">
        <v>15371</v>
      </c>
      <c r="F61" s="88" t="s">
        <v>322</v>
      </c>
    </row>
    <row r="62" spans="1:6" ht="21" customHeight="1" x14ac:dyDescent="0.15">
      <c r="A62" s="245"/>
      <c r="B62" s="246"/>
      <c r="C62" s="49" t="s">
        <v>324</v>
      </c>
      <c r="D62" s="46" t="s">
        <v>284</v>
      </c>
      <c r="E62" s="129">
        <v>95500</v>
      </c>
      <c r="F62" s="88" t="s">
        <v>193</v>
      </c>
    </row>
    <row r="63" spans="1:6" ht="21" customHeight="1" x14ac:dyDescent="0.15">
      <c r="A63" s="245"/>
      <c r="B63" s="246"/>
      <c r="C63" s="49" t="s">
        <v>196</v>
      </c>
      <c r="D63" s="46" t="s">
        <v>284</v>
      </c>
      <c r="E63" s="129">
        <v>5055000</v>
      </c>
      <c r="F63" s="88" t="s">
        <v>193</v>
      </c>
    </row>
    <row r="64" spans="1:6" ht="21" customHeight="1" x14ac:dyDescent="0.15">
      <c r="A64" s="245"/>
      <c r="B64" s="246"/>
      <c r="C64" s="49" t="s">
        <v>325</v>
      </c>
      <c r="D64" s="46" t="s">
        <v>284</v>
      </c>
      <c r="E64" s="129">
        <v>1320000</v>
      </c>
      <c r="F64" s="88" t="s">
        <v>193</v>
      </c>
    </row>
    <row r="65" spans="1:6" ht="21" customHeight="1" x14ac:dyDescent="0.15">
      <c r="A65" s="245"/>
      <c r="B65" s="246"/>
      <c r="C65" s="49" t="s">
        <v>326</v>
      </c>
      <c r="D65" s="46" t="s">
        <v>284</v>
      </c>
      <c r="E65" s="129">
        <v>641000</v>
      </c>
      <c r="F65" s="88" t="s">
        <v>193</v>
      </c>
    </row>
    <row r="66" spans="1:6" ht="21" customHeight="1" x14ac:dyDescent="0.15">
      <c r="A66" s="245"/>
      <c r="B66" s="246"/>
      <c r="C66" s="49" t="s">
        <v>327</v>
      </c>
      <c r="D66" s="46" t="s">
        <v>328</v>
      </c>
      <c r="E66" s="129">
        <v>3519047</v>
      </c>
      <c r="F66" s="88" t="s">
        <v>255</v>
      </c>
    </row>
    <row r="67" spans="1:6" ht="21" customHeight="1" x14ac:dyDescent="0.15">
      <c r="A67" s="245"/>
      <c r="B67" s="246"/>
      <c r="C67" s="49" t="s">
        <v>329</v>
      </c>
      <c r="D67" s="46" t="s">
        <v>330</v>
      </c>
      <c r="E67" s="129">
        <v>45000</v>
      </c>
      <c r="F67" s="88" t="s">
        <v>260</v>
      </c>
    </row>
    <row r="68" spans="1:6" ht="21" customHeight="1" x14ac:dyDescent="0.15">
      <c r="A68" s="245"/>
      <c r="B68" s="246"/>
      <c r="C68" s="49" t="s">
        <v>331</v>
      </c>
      <c r="D68" s="46" t="s">
        <v>330</v>
      </c>
      <c r="E68" s="129">
        <v>7639792</v>
      </c>
      <c r="F68" s="88" t="s">
        <v>260</v>
      </c>
    </row>
    <row r="69" spans="1:6" ht="21" customHeight="1" x14ac:dyDescent="0.15">
      <c r="A69" s="245"/>
      <c r="B69" s="246"/>
      <c r="C69" s="49" t="s">
        <v>332</v>
      </c>
      <c r="D69" s="46" t="s">
        <v>330</v>
      </c>
      <c r="E69" s="129">
        <v>250000</v>
      </c>
      <c r="F69" s="88" t="s">
        <v>260</v>
      </c>
    </row>
    <row r="70" spans="1:6" ht="21" customHeight="1" x14ac:dyDescent="0.15">
      <c r="A70" s="245"/>
      <c r="B70" s="246"/>
      <c r="C70" s="49" t="s">
        <v>333</v>
      </c>
      <c r="D70" s="46" t="s">
        <v>330</v>
      </c>
      <c r="E70" s="129">
        <v>986400</v>
      </c>
      <c r="F70" s="88" t="s">
        <v>193</v>
      </c>
    </row>
    <row r="71" spans="1:6" ht="21" customHeight="1" x14ac:dyDescent="0.15">
      <c r="A71" s="245"/>
      <c r="B71" s="246"/>
      <c r="C71" s="49" t="s">
        <v>334</v>
      </c>
      <c r="D71" s="46" t="s">
        <v>335</v>
      </c>
      <c r="E71" s="129">
        <v>945300</v>
      </c>
      <c r="F71" s="88" t="s">
        <v>266</v>
      </c>
    </row>
    <row r="72" spans="1:6" ht="21" customHeight="1" x14ac:dyDescent="0.15">
      <c r="A72" s="245"/>
      <c r="B72" s="246"/>
      <c r="C72" s="49" t="s">
        <v>336</v>
      </c>
      <c r="D72" s="46" t="s">
        <v>335</v>
      </c>
      <c r="E72" s="129">
        <v>7965843</v>
      </c>
      <c r="F72" s="88" t="s">
        <v>251</v>
      </c>
    </row>
    <row r="73" spans="1:6" ht="21" customHeight="1" x14ac:dyDescent="0.15">
      <c r="A73" s="245"/>
      <c r="B73" s="246"/>
      <c r="C73" s="49" t="s">
        <v>337</v>
      </c>
      <c r="D73" s="46" t="s">
        <v>250</v>
      </c>
      <c r="E73" s="129">
        <v>157054</v>
      </c>
      <c r="F73" s="88" t="s">
        <v>266</v>
      </c>
    </row>
    <row r="74" spans="1:6" ht="21" customHeight="1" x14ac:dyDescent="0.15">
      <c r="A74" s="245"/>
      <c r="B74" s="246"/>
      <c r="C74" s="49" t="s">
        <v>338</v>
      </c>
      <c r="D74" s="46" t="s">
        <v>250</v>
      </c>
      <c r="E74" s="129">
        <v>4320000</v>
      </c>
      <c r="F74" s="88" t="s">
        <v>194</v>
      </c>
    </row>
    <row r="75" spans="1:6" ht="21" customHeight="1" x14ac:dyDescent="0.15">
      <c r="A75" s="247"/>
      <c r="B75" s="248"/>
      <c r="C75" s="49" t="s">
        <v>339</v>
      </c>
      <c r="D75" s="46" t="s">
        <v>250</v>
      </c>
      <c r="E75" s="129">
        <v>6300000</v>
      </c>
      <c r="F75" s="88" t="s">
        <v>194</v>
      </c>
    </row>
    <row r="76" spans="1:6" ht="21" customHeight="1" x14ac:dyDescent="0.15">
      <c r="A76" s="243" t="s">
        <v>697</v>
      </c>
      <c r="B76" s="244"/>
      <c r="C76" s="49" t="s">
        <v>340</v>
      </c>
      <c r="D76" s="46" t="s">
        <v>250</v>
      </c>
      <c r="E76" s="129">
        <v>500000</v>
      </c>
      <c r="F76" s="88" t="s">
        <v>342</v>
      </c>
    </row>
    <row r="77" spans="1:6" ht="21" customHeight="1" x14ac:dyDescent="0.15">
      <c r="A77" s="245"/>
      <c r="B77" s="246"/>
      <c r="C77" s="49" t="s">
        <v>343</v>
      </c>
      <c r="D77" s="46" t="s">
        <v>250</v>
      </c>
      <c r="E77" s="129">
        <v>6191</v>
      </c>
      <c r="F77" s="88" t="s">
        <v>251</v>
      </c>
    </row>
    <row r="78" spans="1:6" ht="21" customHeight="1" x14ac:dyDescent="0.15">
      <c r="A78" s="245"/>
      <c r="B78" s="246"/>
      <c r="C78" s="49" t="s">
        <v>344</v>
      </c>
      <c r="D78" s="46" t="s">
        <v>250</v>
      </c>
      <c r="E78" s="129">
        <v>98296</v>
      </c>
      <c r="F78" s="88" t="s">
        <v>251</v>
      </c>
    </row>
    <row r="79" spans="1:6" ht="21" customHeight="1" x14ac:dyDescent="0.15">
      <c r="A79" s="245"/>
      <c r="B79" s="246"/>
      <c r="C79" s="49" t="s">
        <v>345</v>
      </c>
      <c r="D79" s="46" t="s">
        <v>346</v>
      </c>
      <c r="E79" s="129">
        <v>133791196</v>
      </c>
      <c r="F79" s="88" t="s">
        <v>193</v>
      </c>
    </row>
    <row r="80" spans="1:6" ht="21" customHeight="1" x14ac:dyDescent="0.15">
      <c r="A80" s="245"/>
      <c r="B80" s="246"/>
      <c r="C80" s="49" t="s">
        <v>347</v>
      </c>
      <c r="D80" s="46" t="s">
        <v>348</v>
      </c>
      <c r="E80" s="129">
        <v>8000</v>
      </c>
      <c r="F80" s="88" t="s">
        <v>251</v>
      </c>
    </row>
    <row r="81" spans="1:6" ht="21" customHeight="1" x14ac:dyDescent="0.15">
      <c r="A81" s="245"/>
      <c r="B81" s="246"/>
      <c r="C81" s="49" t="s">
        <v>349</v>
      </c>
      <c r="D81" s="46" t="s">
        <v>350</v>
      </c>
      <c r="E81" s="129">
        <v>43650</v>
      </c>
      <c r="F81" s="88" t="s">
        <v>280</v>
      </c>
    </row>
    <row r="82" spans="1:6" ht="21" customHeight="1" x14ac:dyDescent="0.15">
      <c r="A82" s="245"/>
      <c r="B82" s="246"/>
      <c r="C82" s="49" t="s">
        <v>351</v>
      </c>
      <c r="D82" s="46" t="s">
        <v>350</v>
      </c>
      <c r="E82" s="129">
        <v>88000</v>
      </c>
      <c r="F82" s="88" t="s">
        <v>194</v>
      </c>
    </row>
    <row r="83" spans="1:6" ht="21" customHeight="1" x14ac:dyDescent="0.15">
      <c r="A83" s="245"/>
      <c r="B83" s="246"/>
      <c r="C83" s="49" t="s">
        <v>352</v>
      </c>
      <c r="D83" s="46" t="s">
        <v>350</v>
      </c>
      <c r="E83" s="129">
        <v>399000</v>
      </c>
      <c r="F83" s="88" t="s">
        <v>194</v>
      </c>
    </row>
    <row r="84" spans="1:6" ht="21" customHeight="1" x14ac:dyDescent="0.15">
      <c r="A84" s="245"/>
      <c r="B84" s="246"/>
      <c r="C84" s="49" t="s">
        <v>305</v>
      </c>
      <c r="D84" s="46" t="s">
        <v>350</v>
      </c>
      <c r="E84" s="129">
        <v>2487000</v>
      </c>
      <c r="F84" s="88" t="s">
        <v>194</v>
      </c>
    </row>
    <row r="85" spans="1:6" ht="21" customHeight="1" x14ac:dyDescent="0.15">
      <c r="A85" s="245"/>
      <c r="B85" s="246"/>
      <c r="C85" s="49" t="s">
        <v>353</v>
      </c>
      <c r="D85" s="46" t="s">
        <v>354</v>
      </c>
      <c r="E85" s="129">
        <v>20000</v>
      </c>
      <c r="F85" s="88" t="s">
        <v>194</v>
      </c>
    </row>
    <row r="86" spans="1:6" ht="21" customHeight="1" x14ac:dyDescent="0.15">
      <c r="A86" s="245"/>
      <c r="B86" s="246"/>
      <c r="C86" s="49" t="s">
        <v>355</v>
      </c>
      <c r="D86" s="46" t="s">
        <v>354</v>
      </c>
      <c r="E86" s="129">
        <v>160000</v>
      </c>
      <c r="F86" s="88" t="s">
        <v>194</v>
      </c>
    </row>
    <row r="87" spans="1:6" ht="21" customHeight="1" x14ac:dyDescent="0.15">
      <c r="A87" s="245"/>
      <c r="B87" s="246"/>
      <c r="C87" s="49" t="s">
        <v>307</v>
      </c>
      <c r="D87" s="46" t="s">
        <v>350</v>
      </c>
      <c r="E87" s="129">
        <v>83000</v>
      </c>
      <c r="F87" s="88" t="s">
        <v>194</v>
      </c>
    </row>
    <row r="88" spans="1:6" ht="21" customHeight="1" x14ac:dyDescent="0.15">
      <c r="A88" s="245"/>
      <c r="B88" s="246"/>
      <c r="C88" s="49" t="s">
        <v>356</v>
      </c>
      <c r="D88" s="46" t="s">
        <v>350</v>
      </c>
      <c r="E88" s="129">
        <v>3000000</v>
      </c>
      <c r="F88" s="88" t="s">
        <v>194</v>
      </c>
    </row>
    <row r="89" spans="1:6" ht="21" customHeight="1" x14ac:dyDescent="0.15">
      <c r="A89" s="245"/>
      <c r="B89" s="246"/>
      <c r="C89" s="49" t="s">
        <v>357</v>
      </c>
      <c r="D89" s="46" t="s">
        <v>350</v>
      </c>
      <c r="E89" s="129">
        <v>234100</v>
      </c>
      <c r="F89" s="88" t="s">
        <v>251</v>
      </c>
    </row>
    <row r="90" spans="1:6" ht="21" customHeight="1" x14ac:dyDescent="0.15">
      <c r="A90" s="245"/>
      <c r="B90" s="246"/>
      <c r="C90" s="49" t="s">
        <v>358</v>
      </c>
      <c r="D90" s="46" t="s">
        <v>350</v>
      </c>
      <c r="E90" s="129">
        <v>900000</v>
      </c>
      <c r="F90" s="88" t="s">
        <v>251</v>
      </c>
    </row>
    <row r="91" spans="1:6" ht="21" customHeight="1" x14ac:dyDescent="0.15">
      <c r="A91" s="245"/>
      <c r="B91" s="246"/>
      <c r="C91" s="49" t="s">
        <v>292</v>
      </c>
      <c r="D91" s="46" t="s">
        <v>359</v>
      </c>
      <c r="E91" s="129">
        <v>66000</v>
      </c>
      <c r="F91" s="88" t="s">
        <v>194</v>
      </c>
    </row>
    <row r="92" spans="1:6" ht="21" customHeight="1" x14ac:dyDescent="0.15">
      <c r="A92" s="245"/>
      <c r="B92" s="246"/>
      <c r="C92" s="49" t="s">
        <v>303</v>
      </c>
      <c r="D92" s="46" t="s">
        <v>359</v>
      </c>
      <c r="E92" s="129">
        <v>59000</v>
      </c>
      <c r="F92" s="88" t="s">
        <v>194</v>
      </c>
    </row>
    <row r="93" spans="1:6" ht="21" customHeight="1" x14ac:dyDescent="0.15">
      <c r="A93" s="245"/>
      <c r="B93" s="246"/>
      <c r="C93" s="49" t="s">
        <v>360</v>
      </c>
      <c r="D93" s="46" t="s">
        <v>359</v>
      </c>
      <c r="E93" s="129">
        <v>4942400</v>
      </c>
      <c r="F93" s="88" t="s">
        <v>194</v>
      </c>
    </row>
    <row r="94" spans="1:6" ht="21" customHeight="1" x14ac:dyDescent="0.15">
      <c r="A94" s="245"/>
      <c r="B94" s="246"/>
      <c r="C94" s="49" t="s">
        <v>361</v>
      </c>
      <c r="D94" s="46" t="s">
        <v>359</v>
      </c>
      <c r="E94" s="129">
        <v>3249456</v>
      </c>
      <c r="F94" s="88" t="s">
        <v>194</v>
      </c>
    </row>
    <row r="95" spans="1:6" ht="21" customHeight="1" x14ac:dyDescent="0.15">
      <c r="A95" s="245"/>
      <c r="B95" s="246"/>
      <c r="C95" s="49" t="s">
        <v>362</v>
      </c>
      <c r="D95" s="46" t="s">
        <v>359</v>
      </c>
      <c r="E95" s="129">
        <v>3906760</v>
      </c>
      <c r="F95" s="88" t="s">
        <v>194</v>
      </c>
    </row>
    <row r="96" spans="1:6" ht="21" customHeight="1" x14ac:dyDescent="0.15">
      <c r="A96" s="245"/>
      <c r="B96" s="246"/>
      <c r="C96" s="49" t="s">
        <v>363</v>
      </c>
      <c r="D96" s="46" t="s">
        <v>359</v>
      </c>
      <c r="E96" s="129">
        <v>2951000</v>
      </c>
      <c r="F96" s="88" t="s">
        <v>194</v>
      </c>
    </row>
    <row r="97" spans="1:6" ht="21" customHeight="1" x14ac:dyDescent="0.15">
      <c r="A97" s="245"/>
      <c r="B97" s="246"/>
      <c r="C97" s="49" t="s">
        <v>364</v>
      </c>
      <c r="D97" s="46" t="s">
        <v>359</v>
      </c>
      <c r="E97" s="129">
        <v>103926</v>
      </c>
      <c r="F97" s="88" t="s">
        <v>194</v>
      </c>
    </row>
    <row r="98" spans="1:6" ht="21" customHeight="1" x14ac:dyDescent="0.15">
      <c r="A98" s="245"/>
      <c r="B98" s="246"/>
      <c r="C98" s="49" t="s">
        <v>365</v>
      </c>
      <c r="D98" s="46" t="s">
        <v>359</v>
      </c>
      <c r="E98" s="129">
        <v>153673</v>
      </c>
      <c r="F98" s="88" t="s">
        <v>194</v>
      </c>
    </row>
    <row r="99" spans="1:6" ht="21" customHeight="1" x14ac:dyDescent="0.15">
      <c r="A99" s="247"/>
      <c r="B99" s="248"/>
      <c r="C99" s="49" t="s">
        <v>366</v>
      </c>
      <c r="D99" s="46" t="s">
        <v>359</v>
      </c>
      <c r="E99" s="129">
        <v>385660</v>
      </c>
      <c r="F99" s="88" t="s">
        <v>341</v>
      </c>
    </row>
    <row r="100" spans="1:6" ht="21" customHeight="1" x14ac:dyDescent="0.15">
      <c r="A100" s="243" t="s">
        <v>697</v>
      </c>
      <c r="B100" s="244"/>
      <c r="C100" s="49" t="s">
        <v>367</v>
      </c>
      <c r="D100" s="46" t="s">
        <v>368</v>
      </c>
      <c r="E100" s="129">
        <v>28507964</v>
      </c>
      <c r="F100" s="88" t="s">
        <v>194</v>
      </c>
    </row>
    <row r="101" spans="1:6" ht="21" customHeight="1" x14ac:dyDescent="0.15">
      <c r="A101" s="245"/>
      <c r="B101" s="246"/>
      <c r="C101" s="49" t="s">
        <v>369</v>
      </c>
      <c r="D101" s="46" t="s">
        <v>370</v>
      </c>
      <c r="E101" s="129">
        <v>100000</v>
      </c>
      <c r="F101" s="88" t="s">
        <v>194</v>
      </c>
    </row>
    <row r="102" spans="1:6" ht="21" customHeight="1" x14ac:dyDescent="0.15">
      <c r="A102" s="245"/>
      <c r="B102" s="246"/>
      <c r="C102" s="49" t="s">
        <v>371</v>
      </c>
      <c r="D102" s="46" t="s">
        <v>372</v>
      </c>
      <c r="E102" s="129">
        <v>1699375</v>
      </c>
      <c r="F102" s="88" t="s">
        <v>194</v>
      </c>
    </row>
    <row r="103" spans="1:6" ht="21" customHeight="1" x14ac:dyDescent="0.15">
      <c r="A103" s="245"/>
      <c r="B103" s="246"/>
      <c r="C103" s="49" t="s">
        <v>373</v>
      </c>
      <c r="D103" s="46" t="s">
        <v>374</v>
      </c>
      <c r="E103" s="129">
        <v>7000000</v>
      </c>
      <c r="F103" s="88" t="s">
        <v>194</v>
      </c>
    </row>
    <row r="104" spans="1:6" ht="21" customHeight="1" x14ac:dyDescent="0.15">
      <c r="A104" s="245"/>
      <c r="B104" s="246"/>
      <c r="C104" s="49" t="s">
        <v>375</v>
      </c>
      <c r="D104" s="46" t="s">
        <v>374</v>
      </c>
      <c r="E104" s="129">
        <v>5297000</v>
      </c>
      <c r="F104" s="88" t="s">
        <v>194</v>
      </c>
    </row>
    <row r="105" spans="1:6" ht="21" customHeight="1" x14ac:dyDescent="0.15">
      <c r="A105" s="245"/>
      <c r="B105" s="246"/>
      <c r="C105" s="49" t="s">
        <v>376</v>
      </c>
      <c r="D105" s="46" t="s">
        <v>374</v>
      </c>
      <c r="E105" s="129">
        <v>20000</v>
      </c>
      <c r="F105" s="88" t="s">
        <v>194</v>
      </c>
    </row>
    <row r="106" spans="1:6" ht="21" customHeight="1" x14ac:dyDescent="0.15">
      <c r="A106" s="245"/>
      <c r="B106" s="246"/>
      <c r="C106" s="49" t="s">
        <v>377</v>
      </c>
      <c r="D106" s="46" t="s">
        <v>378</v>
      </c>
      <c r="E106" s="129">
        <v>600000</v>
      </c>
      <c r="F106" s="88" t="s">
        <v>194</v>
      </c>
    </row>
    <row r="107" spans="1:6" ht="21" customHeight="1" x14ac:dyDescent="0.15">
      <c r="A107" s="245"/>
      <c r="B107" s="246"/>
      <c r="C107" s="49" t="s">
        <v>289</v>
      </c>
      <c r="D107" s="46" t="s">
        <v>378</v>
      </c>
      <c r="E107" s="129">
        <v>56310</v>
      </c>
      <c r="F107" s="88" t="s">
        <v>194</v>
      </c>
    </row>
    <row r="108" spans="1:6" ht="21" customHeight="1" x14ac:dyDescent="0.15">
      <c r="A108" s="245"/>
      <c r="B108" s="246"/>
      <c r="C108" s="49" t="s">
        <v>379</v>
      </c>
      <c r="D108" s="46" t="s">
        <v>374</v>
      </c>
      <c r="E108" s="129">
        <v>2390000</v>
      </c>
      <c r="F108" s="88" t="s">
        <v>194</v>
      </c>
    </row>
    <row r="109" spans="1:6" ht="21" customHeight="1" x14ac:dyDescent="0.15">
      <c r="A109" s="245"/>
      <c r="B109" s="246"/>
      <c r="C109" s="49" t="s">
        <v>380</v>
      </c>
      <c r="D109" s="46" t="s">
        <v>378</v>
      </c>
      <c r="E109" s="129">
        <v>775362</v>
      </c>
      <c r="F109" s="88" t="s">
        <v>194</v>
      </c>
    </row>
    <row r="110" spans="1:6" ht="21" customHeight="1" x14ac:dyDescent="0.15">
      <c r="A110" s="245"/>
      <c r="B110" s="246"/>
      <c r="C110" s="49" t="s">
        <v>381</v>
      </c>
      <c r="D110" s="46" t="s">
        <v>378</v>
      </c>
      <c r="E110" s="129">
        <v>2183000</v>
      </c>
      <c r="F110" s="88" t="s">
        <v>194</v>
      </c>
    </row>
    <row r="111" spans="1:6" ht="21" customHeight="1" x14ac:dyDescent="0.15">
      <c r="A111" s="245"/>
      <c r="B111" s="246"/>
      <c r="C111" s="49" t="s">
        <v>382</v>
      </c>
      <c r="D111" s="46" t="s">
        <v>378</v>
      </c>
      <c r="E111" s="129">
        <v>111000</v>
      </c>
      <c r="F111" s="88" t="s">
        <v>300</v>
      </c>
    </row>
    <row r="112" spans="1:6" ht="21" customHeight="1" x14ac:dyDescent="0.15">
      <c r="A112" s="245"/>
      <c r="B112" s="246"/>
      <c r="C112" s="49" t="s">
        <v>383</v>
      </c>
      <c r="D112" s="46" t="s">
        <v>384</v>
      </c>
      <c r="E112" s="129">
        <v>1002368</v>
      </c>
      <c r="F112" s="88" t="s">
        <v>300</v>
      </c>
    </row>
    <row r="113" spans="1:6" ht="21" customHeight="1" x14ac:dyDescent="0.15">
      <c r="A113" s="245"/>
      <c r="B113" s="246"/>
      <c r="C113" s="49" t="s">
        <v>385</v>
      </c>
      <c r="D113" s="46" t="s">
        <v>386</v>
      </c>
      <c r="E113" s="129">
        <v>800000</v>
      </c>
      <c r="F113" s="88" t="s">
        <v>342</v>
      </c>
    </row>
    <row r="114" spans="1:6" ht="21" customHeight="1" x14ac:dyDescent="0.15">
      <c r="A114" s="245"/>
      <c r="B114" s="246"/>
      <c r="C114" s="49" t="s">
        <v>387</v>
      </c>
      <c r="D114" s="46" t="s">
        <v>388</v>
      </c>
      <c r="E114" s="129">
        <v>101000</v>
      </c>
      <c r="F114" s="88" t="s">
        <v>300</v>
      </c>
    </row>
    <row r="115" spans="1:6" ht="21" customHeight="1" x14ac:dyDescent="0.15">
      <c r="A115" s="245"/>
      <c r="B115" s="246"/>
      <c r="C115" s="49" t="s">
        <v>389</v>
      </c>
      <c r="D115" s="46" t="s">
        <v>390</v>
      </c>
      <c r="E115" s="129">
        <v>337320</v>
      </c>
      <c r="F115" s="88" t="s">
        <v>193</v>
      </c>
    </row>
    <row r="116" spans="1:6" ht="21" customHeight="1" x14ac:dyDescent="0.15">
      <c r="A116" s="245"/>
      <c r="B116" s="246"/>
      <c r="C116" s="49" t="s">
        <v>391</v>
      </c>
      <c r="D116" s="46" t="s">
        <v>390</v>
      </c>
      <c r="E116" s="129">
        <v>105555</v>
      </c>
      <c r="F116" s="88" t="s">
        <v>193</v>
      </c>
    </row>
    <row r="117" spans="1:6" ht="21" customHeight="1" x14ac:dyDescent="0.15">
      <c r="A117" s="245"/>
      <c r="B117" s="246"/>
      <c r="C117" s="49" t="s">
        <v>392</v>
      </c>
      <c r="D117" s="46" t="s">
        <v>390</v>
      </c>
      <c r="E117" s="129">
        <v>288065410</v>
      </c>
      <c r="F117" s="88" t="s">
        <v>193</v>
      </c>
    </row>
    <row r="118" spans="1:6" ht="21" customHeight="1" x14ac:dyDescent="0.15">
      <c r="A118" s="245"/>
      <c r="B118" s="246"/>
      <c r="C118" s="49" t="s">
        <v>393</v>
      </c>
      <c r="D118" s="46" t="s">
        <v>390</v>
      </c>
      <c r="E118" s="129">
        <v>520000</v>
      </c>
      <c r="F118" s="88" t="s">
        <v>193</v>
      </c>
    </row>
    <row r="119" spans="1:6" ht="21" customHeight="1" x14ac:dyDescent="0.15">
      <c r="A119" s="245"/>
      <c r="B119" s="246"/>
      <c r="C119" s="49" t="s">
        <v>394</v>
      </c>
      <c r="D119" s="46" t="s">
        <v>390</v>
      </c>
      <c r="E119" s="129">
        <v>3920000</v>
      </c>
      <c r="F119" s="88" t="s">
        <v>193</v>
      </c>
    </row>
    <row r="120" spans="1:6" ht="21" customHeight="1" x14ac:dyDescent="0.15">
      <c r="A120" s="245"/>
      <c r="B120" s="246"/>
      <c r="C120" s="49" t="s">
        <v>395</v>
      </c>
      <c r="D120" s="46" t="s">
        <v>390</v>
      </c>
      <c r="E120" s="129">
        <v>250000</v>
      </c>
      <c r="F120" s="88" t="s">
        <v>193</v>
      </c>
    </row>
    <row r="121" spans="1:6" ht="21" customHeight="1" x14ac:dyDescent="0.15">
      <c r="A121" s="245"/>
      <c r="B121" s="246"/>
      <c r="C121" s="49" t="s">
        <v>396</v>
      </c>
      <c r="D121" s="46" t="s">
        <v>390</v>
      </c>
      <c r="E121" s="129">
        <v>3866360</v>
      </c>
      <c r="F121" s="88" t="s">
        <v>193</v>
      </c>
    </row>
    <row r="122" spans="1:6" ht="21" customHeight="1" x14ac:dyDescent="0.15">
      <c r="A122" s="245"/>
      <c r="B122" s="246"/>
      <c r="C122" s="49" t="s">
        <v>397</v>
      </c>
      <c r="D122" s="46" t="s">
        <v>390</v>
      </c>
      <c r="E122" s="129">
        <v>600000</v>
      </c>
      <c r="F122" s="88" t="s">
        <v>193</v>
      </c>
    </row>
    <row r="123" spans="1:6" ht="21" customHeight="1" x14ac:dyDescent="0.15">
      <c r="A123" s="247"/>
      <c r="B123" s="248"/>
      <c r="C123" s="49" t="s">
        <v>398</v>
      </c>
      <c r="D123" s="46" t="s">
        <v>390</v>
      </c>
      <c r="E123" s="129">
        <v>617380</v>
      </c>
      <c r="F123" s="88" t="s">
        <v>193</v>
      </c>
    </row>
    <row r="124" spans="1:6" ht="21" customHeight="1" x14ac:dyDescent="0.15">
      <c r="A124" s="243" t="s">
        <v>697</v>
      </c>
      <c r="B124" s="244"/>
      <c r="C124" s="49" t="s">
        <v>399</v>
      </c>
      <c r="D124" s="46" t="s">
        <v>390</v>
      </c>
      <c r="E124" s="129">
        <v>320178</v>
      </c>
      <c r="F124" s="88" t="s">
        <v>193</v>
      </c>
    </row>
    <row r="125" spans="1:6" ht="21" customHeight="1" x14ac:dyDescent="0.15">
      <c r="A125" s="245"/>
      <c r="B125" s="246"/>
      <c r="C125" s="49" t="s">
        <v>400</v>
      </c>
      <c r="D125" s="46" t="s">
        <v>390</v>
      </c>
      <c r="E125" s="129">
        <v>4200000</v>
      </c>
      <c r="F125" s="88" t="s">
        <v>193</v>
      </c>
    </row>
    <row r="126" spans="1:6" ht="21" customHeight="1" x14ac:dyDescent="0.15">
      <c r="A126" s="245"/>
      <c r="B126" s="246"/>
      <c r="C126" s="49" t="s">
        <v>401</v>
      </c>
      <c r="D126" s="46" t="s">
        <v>390</v>
      </c>
      <c r="E126" s="129">
        <v>390000</v>
      </c>
      <c r="F126" s="88" t="s">
        <v>193</v>
      </c>
    </row>
    <row r="127" spans="1:6" ht="21" customHeight="1" x14ac:dyDescent="0.15">
      <c r="A127" s="245"/>
      <c r="B127" s="246"/>
      <c r="C127" s="49" t="s">
        <v>402</v>
      </c>
      <c r="D127" s="46" t="s">
        <v>403</v>
      </c>
      <c r="E127" s="129">
        <v>5826778</v>
      </c>
      <c r="F127" s="88" t="s">
        <v>280</v>
      </c>
    </row>
    <row r="128" spans="1:6" ht="21" customHeight="1" x14ac:dyDescent="0.15">
      <c r="A128" s="245"/>
      <c r="B128" s="246"/>
      <c r="C128" s="49" t="s">
        <v>269</v>
      </c>
      <c r="D128" s="46" t="s">
        <v>404</v>
      </c>
      <c r="E128" s="129">
        <v>26737000</v>
      </c>
      <c r="F128" s="88" t="s">
        <v>251</v>
      </c>
    </row>
    <row r="129" spans="1:6" ht="21" customHeight="1" x14ac:dyDescent="0.15">
      <c r="A129" s="245"/>
      <c r="B129" s="246"/>
      <c r="C129" s="49" t="s">
        <v>405</v>
      </c>
      <c r="D129" s="46" t="s">
        <v>406</v>
      </c>
      <c r="E129" s="129">
        <v>1500000</v>
      </c>
      <c r="F129" s="88" t="s">
        <v>266</v>
      </c>
    </row>
    <row r="130" spans="1:6" ht="21" customHeight="1" x14ac:dyDescent="0.15">
      <c r="A130" s="245"/>
      <c r="B130" s="246"/>
      <c r="C130" s="49" t="s">
        <v>333</v>
      </c>
      <c r="D130" s="46" t="s">
        <v>407</v>
      </c>
      <c r="E130" s="129">
        <v>1139400</v>
      </c>
      <c r="F130" s="88" t="s">
        <v>193</v>
      </c>
    </row>
    <row r="131" spans="1:6" ht="21" customHeight="1" x14ac:dyDescent="0.15">
      <c r="A131" s="245"/>
      <c r="B131" s="246"/>
      <c r="C131" s="49" t="s">
        <v>408</v>
      </c>
      <c r="D131" s="46" t="s">
        <v>409</v>
      </c>
      <c r="E131" s="129">
        <v>1044851</v>
      </c>
      <c r="F131" s="88" t="s">
        <v>193</v>
      </c>
    </row>
    <row r="132" spans="1:6" ht="21" customHeight="1" x14ac:dyDescent="0.15">
      <c r="A132" s="245"/>
      <c r="B132" s="246"/>
      <c r="C132" s="49" t="s">
        <v>410</v>
      </c>
      <c r="D132" s="46" t="s">
        <v>411</v>
      </c>
      <c r="E132" s="129">
        <v>1268560</v>
      </c>
      <c r="F132" s="88" t="s">
        <v>194</v>
      </c>
    </row>
    <row r="133" spans="1:6" ht="21" customHeight="1" x14ac:dyDescent="0.15">
      <c r="A133" s="245"/>
      <c r="B133" s="246"/>
      <c r="C133" s="49" t="s">
        <v>412</v>
      </c>
      <c r="D133" s="46" t="s">
        <v>413</v>
      </c>
      <c r="E133" s="129">
        <v>19100</v>
      </c>
      <c r="F133" s="88" t="s">
        <v>266</v>
      </c>
    </row>
    <row r="134" spans="1:6" ht="21" customHeight="1" x14ac:dyDescent="0.15">
      <c r="A134" s="245"/>
      <c r="B134" s="246"/>
      <c r="C134" s="49" t="s">
        <v>414</v>
      </c>
      <c r="D134" s="46" t="s">
        <v>415</v>
      </c>
      <c r="E134" s="129">
        <v>20000</v>
      </c>
      <c r="F134" s="88" t="s">
        <v>193</v>
      </c>
    </row>
    <row r="135" spans="1:6" ht="21" customHeight="1" x14ac:dyDescent="0.15">
      <c r="A135" s="245"/>
      <c r="B135" s="246"/>
      <c r="C135" s="49" t="s">
        <v>416</v>
      </c>
      <c r="D135" s="46" t="s">
        <v>417</v>
      </c>
      <c r="E135" s="129">
        <v>13000</v>
      </c>
      <c r="F135" s="88" t="s">
        <v>194</v>
      </c>
    </row>
    <row r="136" spans="1:6" ht="21" customHeight="1" x14ac:dyDescent="0.15">
      <c r="A136" s="245"/>
      <c r="B136" s="246"/>
      <c r="C136" s="49" t="s">
        <v>418</v>
      </c>
      <c r="D136" s="46" t="s">
        <v>419</v>
      </c>
      <c r="E136" s="129">
        <v>42800</v>
      </c>
      <c r="F136" s="88" t="s">
        <v>266</v>
      </c>
    </row>
    <row r="137" spans="1:6" ht="21" customHeight="1" x14ac:dyDescent="0.15">
      <c r="A137" s="245"/>
      <c r="B137" s="246"/>
      <c r="C137" s="49" t="s">
        <v>420</v>
      </c>
      <c r="D137" s="46" t="s">
        <v>421</v>
      </c>
      <c r="E137" s="129">
        <v>42000</v>
      </c>
      <c r="F137" s="88" t="s">
        <v>193</v>
      </c>
    </row>
    <row r="138" spans="1:6" ht="21" customHeight="1" x14ac:dyDescent="0.15">
      <c r="A138" s="245"/>
      <c r="B138" s="246"/>
      <c r="C138" s="49" t="s">
        <v>422</v>
      </c>
      <c r="D138" s="46" t="s">
        <v>423</v>
      </c>
      <c r="E138" s="129">
        <v>47000</v>
      </c>
      <c r="F138" s="88" t="s">
        <v>193</v>
      </c>
    </row>
    <row r="139" spans="1:6" ht="21" customHeight="1" x14ac:dyDescent="0.15">
      <c r="A139" s="245"/>
      <c r="B139" s="246"/>
      <c r="C139" s="49" t="s">
        <v>424</v>
      </c>
      <c r="D139" s="46" t="s">
        <v>425</v>
      </c>
      <c r="E139" s="129">
        <v>250000</v>
      </c>
      <c r="F139" s="88" t="s">
        <v>280</v>
      </c>
    </row>
    <row r="140" spans="1:6" ht="21" customHeight="1" x14ac:dyDescent="0.15">
      <c r="A140" s="245"/>
      <c r="B140" s="246"/>
      <c r="C140" s="49" t="s">
        <v>426</v>
      </c>
      <c r="D140" s="46" t="s">
        <v>427</v>
      </c>
      <c r="E140" s="129">
        <v>26500</v>
      </c>
      <c r="F140" s="88" t="s">
        <v>194</v>
      </c>
    </row>
    <row r="141" spans="1:6" ht="21" customHeight="1" x14ac:dyDescent="0.15">
      <c r="A141" s="245"/>
      <c r="B141" s="246"/>
      <c r="C141" s="49" t="s">
        <v>431</v>
      </c>
      <c r="D141" s="46" t="s">
        <v>189</v>
      </c>
      <c r="E141" s="129">
        <v>39171000</v>
      </c>
      <c r="F141" s="88" t="s">
        <v>280</v>
      </c>
    </row>
    <row r="142" spans="1:6" ht="21" customHeight="1" x14ac:dyDescent="0.15">
      <c r="A142" s="245"/>
      <c r="B142" s="246"/>
      <c r="C142" s="49" t="s">
        <v>428</v>
      </c>
      <c r="D142" s="46" t="s">
        <v>189</v>
      </c>
      <c r="E142" s="129">
        <v>164437000</v>
      </c>
      <c r="F142" s="88" t="s">
        <v>255</v>
      </c>
    </row>
    <row r="143" spans="1:6" ht="21" customHeight="1" x14ac:dyDescent="0.15">
      <c r="A143" s="245"/>
      <c r="B143" s="246"/>
      <c r="C143" s="49" t="s">
        <v>429</v>
      </c>
      <c r="D143" s="46" t="s">
        <v>189</v>
      </c>
      <c r="E143" s="129">
        <v>3324000</v>
      </c>
      <c r="F143" s="88" t="s">
        <v>251</v>
      </c>
    </row>
    <row r="144" spans="1:6" ht="21" customHeight="1" x14ac:dyDescent="0.15">
      <c r="A144" s="245"/>
      <c r="B144" s="246"/>
      <c r="C144" s="49" t="s">
        <v>430</v>
      </c>
      <c r="D144" s="46" t="s">
        <v>189</v>
      </c>
      <c r="E144" s="129">
        <v>148000</v>
      </c>
      <c r="F144" s="88" t="s">
        <v>193</v>
      </c>
    </row>
    <row r="145" spans="1:6" ht="21" customHeight="1" x14ac:dyDescent="0.15">
      <c r="A145" s="245"/>
      <c r="B145" s="246"/>
      <c r="C145" s="49" t="s">
        <v>432</v>
      </c>
      <c r="D145" s="46" t="s">
        <v>433</v>
      </c>
      <c r="E145" s="129">
        <v>5000</v>
      </c>
      <c r="F145" s="88" t="s">
        <v>251</v>
      </c>
    </row>
    <row r="146" spans="1:6" ht="21" customHeight="1" x14ac:dyDescent="0.15">
      <c r="A146" s="245"/>
      <c r="B146" s="246"/>
      <c r="C146" s="49" t="s">
        <v>434</v>
      </c>
      <c r="D146" s="46" t="s">
        <v>435</v>
      </c>
      <c r="E146" s="129">
        <v>2000000</v>
      </c>
      <c r="F146" s="88" t="s">
        <v>251</v>
      </c>
    </row>
    <row r="147" spans="1:6" ht="21" customHeight="1" x14ac:dyDescent="0.15">
      <c r="A147" s="247"/>
      <c r="B147" s="248"/>
      <c r="C147" s="49" t="s">
        <v>436</v>
      </c>
      <c r="D147" s="46" t="s">
        <v>437</v>
      </c>
      <c r="E147" s="129">
        <v>44000</v>
      </c>
      <c r="F147" s="88" t="s">
        <v>194</v>
      </c>
    </row>
    <row r="148" spans="1:6" ht="21" customHeight="1" x14ac:dyDescent="0.15">
      <c r="A148" s="243" t="s">
        <v>697</v>
      </c>
      <c r="B148" s="244"/>
      <c r="C148" s="49" t="s">
        <v>438</v>
      </c>
      <c r="D148" s="46" t="s">
        <v>439</v>
      </c>
      <c r="E148" s="129">
        <v>50000</v>
      </c>
      <c r="F148" s="88" t="s">
        <v>341</v>
      </c>
    </row>
    <row r="149" spans="1:6" ht="21" customHeight="1" x14ac:dyDescent="0.15">
      <c r="A149" s="245"/>
      <c r="B149" s="246"/>
      <c r="C149" s="49" t="s">
        <v>440</v>
      </c>
      <c r="D149" s="46" t="s">
        <v>441</v>
      </c>
      <c r="E149" s="129">
        <v>350000</v>
      </c>
      <c r="F149" s="88" t="s">
        <v>266</v>
      </c>
    </row>
    <row r="150" spans="1:6" ht="21" customHeight="1" x14ac:dyDescent="0.15">
      <c r="A150" s="245"/>
      <c r="B150" s="246"/>
      <c r="C150" s="49" t="s">
        <v>442</v>
      </c>
      <c r="D150" s="46" t="s">
        <v>443</v>
      </c>
      <c r="E150" s="129">
        <v>6414090</v>
      </c>
      <c r="F150" s="88" t="s">
        <v>194</v>
      </c>
    </row>
    <row r="151" spans="1:6" ht="21" customHeight="1" x14ac:dyDescent="0.15">
      <c r="A151" s="245"/>
      <c r="B151" s="246"/>
      <c r="C151" s="49" t="s">
        <v>271</v>
      </c>
      <c r="D151" s="46" t="s">
        <v>444</v>
      </c>
      <c r="E151" s="129">
        <v>50380</v>
      </c>
      <c r="F151" s="88" t="s">
        <v>266</v>
      </c>
    </row>
    <row r="152" spans="1:6" ht="21" customHeight="1" x14ac:dyDescent="0.15">
      <c r="A152" s="245"/>
      <c r="B152" s="246"/>
      <c r="C152" s="49" t="s">
        <v>445</v>
      </c>
      <c r="D152" s="46" t="s">
        <v>444</v>
      </c>
      <c r="E152" s="129">
        <v>28763261</v>
      </c>
      <c r="F152" s="88" t="s">
        <v>266</v>
      </c>
    </row>
    <row r="153" spans="1:6" ht="21" customHeight="1" x14ac:dyDescent="0.15">
      <c r="A153" s="245"/>
      <c r="B153" s="246"/>
      <c r="C153" s="49" t="s">
        <v>446</v>
      </c>
      <c r="D153" s="46" t="s">
        <v>447</v>
      </c>
      <c r="E153" s="129">
        <v>380171</v>
      </c>
      <c r="F153" s="88" t="s">
        <v>266</v>
      </c>
    </row>
    <row r="154" spans="1:6" ht="21" customHeight="1" x14ac:dyDescent="0.15">
      <c r="A154" s="245"/>
      <c r="B154" s="246"/>
      <c r="C154" s="49" t="s">
        <v>448</v>
      </c>
      <c r="D154" s="46" t="s">
        <v>449</v>
      </c>
      <c r="E154" s="129">
        <v>5664920</v>
      </c>
      <c r="F154" s="88" t="s">
        <v>194</v>
      </c>
    </row>
    <row r="155" spans="1:6" ht="21" customHeight="1" x14ac:dyDescent="0.15">
      <c r="A155" s="245"/>
      <c r="B155" s="246"/>
      <c r="C155" s="49" t="s">
        <v>450</v>
      </c>
      <c r="D155" s="46" t="s">
        <v>451</v>
      </c>
      <c r="E155" s="129">
        <v>6054922</v>
      </c>
      <c r="F155" s="88" t="s">
        <v>194</v>
      </c>
    </row>
    <row r="156" spans="1:6" ht="21" customHeight="1" x14ac:dyDescent="0.15">
      <c r="A156" s="245"/>
      <c r="B156" s="246"/>
      <c r="C156" s="49" t="s">
        <v>452</v>
      </c>
      <c r="D156" s="46" t="s">
        <v>453</v>
      </c>
      <c r="E156" s="129">
        <v>28600</v>
      </c>
      <c r="F156" s="88" t="s">
        <v>193</v>
      </c>
    </row>
    <row r="157" spans="1:6" ht="21" customHeight="1" x14ac:dyDescent="0.15">
      <c r="A157" s="245"/>
      <c r="B157" s="246"/>
      <c r="C157" s="49" t="s">
        <v>454</v>
      </c>
      <c r="D157" s="46" t="s">
        <v>453</v>
      </c>
      <c r="E157" s="129">
        <v>534217</v>
      </c>
      <c r="F157" s="88" t="s">
        <v>193</v>
      </c>
    </row>
    <row r="158" spans="1:6" ht="21" customHeight="1" x14ac:dyDescent="0.15">
      <c r="A158" s="245"/>
      <c r="B158" s="246"/>
      <c r="C158" s="49" t="s">
        <v>455</v>
      </c>
      <c r="D158" s="46" t="s">
        <v>453</v>
      </c>
      <c r="E158" s="129">
        <v>42133988</v>
      </c>
      <c r="F158" s="88" t="s">
        <v>193</v>
      </c>
    </row>
    <row r="159" spans="1:6" ht="21" customHeight="1" x14ac:dyDescent="0.15">
      <c r="A159" s="245"/>
      <c r="B159" s="246"/>
      <c r="C159" s="49" t="s">
        <v>456</v>
      </c>
      <c r="D159" s="46" t="s">
        <v>453</v>
      </c>
      <c r="E159" s="129">
        <v>1990000</v>
      </c>
      <c r="F159" s="88" t="s">
        <v>193</v>
      </c>
    </row>
    <row r="160" spans="1:6" ht="21" customHeight="1" x14ac:dyDescent="0.15">
      <c r="A160" s="245"/>
      <c r="B160" s="246"/>
      <c r="C160" s="49" t="s">
        <v>457</v>
      </c>
      <c r="D160" s="46" t="s">
        <v>458</v>
      </c>
      <c r="E160" s="129">
        <v>78000</v>
      </c>
      <c r="F160" s="88" t="s">
        <v>193</v>
      </c>
    </row>
    <row r="161" spans="1:6" ht="21" customHeight="1" x14ac:dyDescent="0.15">
      <c r="A161" s="245"/>
      <c r="B161" s="246"/>
      <c r="C161" s="49" t="s">
        <v>460</v>
      </c>
      <c r="D161" s="46" t="s">
        <v>459</v>
      </c>
      <c r="E161" s="129">
        <v>7356518</v>
      </c>
      <c r="F161" s="88" t="s">
        <v>300</v>
      </c>
    </row>
    <row r="162" spans="1:6" ht="21" customHeight="1" x14ac:dyDescent="0.15">
      <c r="A162" s="245"/>
      <c r="B162" s="246"/>
      <c r="C162" s="49" t="s">
        <v>313</v>
      </c>
      <c r="D162" s="46" t="s">
        <v>459</v>
      </c>
      <c r="E162" s="129">
        <v>60000</v>
      </c>
      <c r="F162" s="88" t="s">
        <v>194</v>
      </c>
    </row>
    <row r="163" spans="1:6" ht="21" customHeight="1" x14ac:dyDescent="0.15">
      <c r="A163" s="245"/>
      <c r="B163" s="246"/>
      <c r="C163" s="49" t="s">
        <v>461</v>
      </c>
      <c r="D163" s="46" t="s">
        <v>462</v>
      </c>
      <c r="E163" s="129">
        <v>223000</v>
      </c>
      <c r="F163" s="88" t="s">
        <v>266</v>
      </c>
    </row>
    <row r="164" spans="1:6" ht="21" customHeight="1" x14ac:dyDescent="0.15">
      <c r="A164" s="245"/>
      <c r="B164" s="246"/>
      <c r="C164" s="49" t="s">
        <v>463</v>
      </c>
      <c r="D164" s="46" t="s">
        <v>464</v>
      </c>
      <c r="E164" s="129">
        <v>504776</v>
      </c>
      <c r="F164" s="88" t="s">
        <v>266</v>
      </c>
    </row>
    <row r="165" spans="1:6" ht="21" customHeight="1" x14ac:dyDescent="0.15">
      <c r="A165" s="245"/>
      <c r="B165" s="246"/>
      <c r="C165" s="49" t="s">
        <v>465</v>
      </c>
      <c r="D165" s="46" t="s">
        <v>466</v>
      </c>
      <c r="E165" s="129">
        <v>90550</v>
      </c>
      <c r="F165" s="88" t="s">
        <v>251</v>
      </c>
    </row>
    <row r="166" spans="1:6" ht="21" customHeight="1" x14ac:dyDescent="0.15">
      <c r="A166" s="245"/>
      <c r="B166" s="246"/>
      <c r="C166" s="49" t="s">
        <v>467</v>
      </c>
      <c r="D166" s="46" t="s">
        <v>468</v>
      </c>
      <c r="E166" s="129">
        <v>250000</v>
      </c>
      <c r="F166" s="88" t="s">
        <v>280</v>
      </c>
    </row>
    <row r="167" spans="1:6" ht="21" customHeight="1" x14ac:dyDescent="0.15">
      <c r="A167" s="245"/>
      <c r="B167" s="246"/>
      <c r="C167" s="49" t="s">
        <v>469</v>
      </c>
      <c r="D167" s="46" t="s">
        <v>470</v>
      </c>
      <c r="E167" s="129">
        <v>285000</v>
      </c>
      <c r="F167" s="88" t="s">
        <v>266</v>
      </c>
    </row>
    <row r="168" spans="1:6" ht="21" customHeight="1" x14ac:dyDescent="0.15">
      <c r="A168" s="245"/>
      <c r="B168" s="246"/>
      <c r="C168" s="49" t="s">
        <v>471</v>
      </c>
      <c r="D168" s="46" t="s">
        <v>472</v>
      </c>
      <c r="E168" s="129">
        <v>3000000</v>
      </c>
      <c r="F168" s="88" t="s">
        <v>266</v>
      </c>
    </row>
    <row r="169" spans="1:6" ht="21" customHeight="1" x14ac:dyDescent="0.15">
      <c r="A169" s="245"/>
      <c r="B169" s="246"/>
      <c r="C169" s="49" t="s">
        <v>473</v>
      </c>
      <c r="D169" s="46" t="s">
        <v>474</v>
      </c>
      <c r="E169" s="129">
        <v>1454188</v>
      </c>
      <c r="F169" s="88" t="s">
        <v>266</v>
      </c>
    </row>
    <row r="170" spans="1:6" ht="21" customHeight="1" x14ac:dyDescent="0.15">
      <c r="A170" s="245"/>
      <c r="B170" s="246"/>
      <c r="C170" s="49" t="s">
        <v>475</v>
      </c>
      <c r="D170" s="46" t="s">
        <v>476</v>
      </c>
      <c r="E170" s="129">
        <v>285600</v>
      </c>
      <c r="F170" s="88" t="s">
        <v>194</v>
      </c>
    </row>
    <row r="171" spans="1:6" ht="21" customHeight="1" x14ac:dyDescent="0.15">
      <c r="A171" s="247"/>
      <c r="B171" s="248"/>
      <c r="C171" s="49" t="s">
        <v>477</v>
      </c>
      <c r="D171" s="46" t="s">
        <v>476</v>
      </c>
      <c r="E171" s="129">
        <v>7073606</v>
      </c>
      <c r="F171" s="88" t="s">
        <v>194</v>
      </c>
    </row>
    <row r="172" spans="1:6" ht="21" customHeight="1" x14ac:dyDescent="0.15">
      <c r="A172" s="243" t="s">
        <v>697</v>
      </c>
      <c r="B172" s="244"/>
      <c r="C172" s="49" t="s">
        <v>296</v>
      </c>
      <c r="D172" s="46" t="s">
        <v>478</v>
      </c>
      <c r="E172" s="129">
        <v>100000</v>
      </c>
      <c r="F172" s="88" t="s">
        <v>194</v>
      </c>
    </row>
    <row r="173" spans="1:6" ht="21" customHeight="1" x14ac:dyDescent="0.15">
      <c r="A173" s="245"/>
      <c r="B173" s="246"/>
      <c r="C173" s="49" t="s">
        <v>479</v>
      </c>
      <c r="D173" s="46" t="s">
        <v>480</v>
      </c>
      <c r="E173" s="129">
        <v>386100</v>
      </c>
      <c r="F173" s="88" t="s">
        <v>266</v>
      </c>
    </row>
    <row r="174" spans="1:6" ht="21" customHeight="1" x14ac:dyDescent="0.15">
      <c r="A174" s="245"/>
      <c r="B174" s="246"/>
      <c r="C174" s="49" t="s">
        <v>481</v>
      </c>
      <c r="D174" s="46" t="s">
        <v>482</v>
      </c>
      <c r="E174" s="129">
        <v>734840</v>
      </c>
      <c r="F174" s="88" t="s">
        <v>266</v>
      </c>
    </row>
    <row r="175" spans="1:6" ht="21" customHeight="1" x14ac:dyDescent="0.15">
      <c r="A175" s="245"/>
      <c r="B175" s="246"/>
      <c r="C175" s="49" t="s">
        <v>483</v>
      </c>
      <c r="D175" s="46" t="s">
        <v>484</v>
      </c>
      <c r="E175" s="129">
        <v>700000</v>
      </c>
      <c r="F175" s="88" t="s">
        <v>193</v>
      </c>
    </row>
    <row r="176" spans="1:6" ht="21" customHeight="1" x14ac:dyDescent="0.15">
      <c r="A176" s="245"/>
      <c r="B176" s="246"/>
      <c r="C176" s="49" t="s">
        <v>485</v>
      </c>
      <c r="D176" s="46" t="s">
        <v>486</v>
      </c>
      <c r="E176" s="129">
        <v>385000</v>
      </c>
      <c r="F176" s="88" t="s">
        <v>194</v>
      </c>
    </row>
    <row r="177" spans="1:6" ht="21" customHeight="1" x14ac:dyDescent="0.15">
      <c r="A177" s="245"/>
      <c r="B177" s="246"/>
      <c r="C177" s="49" t="s">
        <v>487</v>
      </c>
      <c r="D177" s="46" t="s">
        <v>488</v>
      </c>
      <c r="E177" s="129">
        <v>7250</v>
      </c>
      <c r="F177" s="88" t="s">
        <v>194</v>
      </c>
    </row>
    <row r="178" spans="1:6" ht="21" customHeight="1" x14ac:dyDescent="0.15">
      <c r="A178" s="245"/>
      <c r="B178" s="246"/>
      <c r="C178" s="49" t="s">
        <v>489</v>
      </c>
      <c r="D178" s="46" t="s">
        <v>488</v>
      </c>
      <c r="E178" s="129">
        <v>600000</v>
      </c>
      <c r="F178" s="88" t="s">
        <v>194</v>
      </c>
    </row>
    <row r="179" spans="1:6" ht="21" customHeight="1" x14ac:dyDescent="0.15">
      <c r="A179" s="245"/>
      <c r="B179" s="246"/>
      <c r="C179" s="49" t="s">
        <v>490</v>
      </c>
      <c r="D179" s="46" t="s">
        <v>488</v>
      </c>
      <c r="E179" s="129">
        <v>7830945</v>
      </c>
      <c r="F179" s="88" t="s">
        <v>194</v>
      </c>
    </row>
    <row r="180" spans="1:6" ht="21" customHeight="1" x14ac:dyDescent="0.15">
      <c r="A180" s="245"/>
      <c r="B180" s="246"/>
      <c r="C180" s="49" t="s">
        <v>491</v>
      </c>
      <c r="D180" s="46" t="s">
        <v>488</v>
      </c>
      <c r="E180" s="129">
        <v>1852571</v>
      </c>
      <c r="F180" s="88" t="s">
        <v>194</v>
      </c>
    </row>
    <row r="181" spans="1:6" ht="21" customHeight="1" x14ac:dyDescent="0.15">
      <c r="A181" s="245"/>
      <c r="B181" s="246"/>
      <c r="C181" s="49" t="s">
        <v>289</v>
      </c>
      <c r="D181" s="46" t="s">
        <v>492</v>
      </c>
      <c r="E181" s="129">
        <v>426539</v>
      </c>
      <c r="F181" s="88" t="s">
        <v>194</v>
      </c>
    </row>
    <row r="182" spans="1:6" ht="21" customHeight="1" x14ac:dyDescent="0.15">
      <c r="A182" s="245"/>
      <c r="B182" s="246"/>
      <c r="C182" s="49" t="s">
        <v>493</v>
      </c>
      <c r="D182" s="46" t="s">
        <v>492</v>
      </c>
      <c r="E182" s="129">
        <v>890000</v>
      </c>
      <c r="F182" s="88" t="s">
        <v>194</v>
      </c>
    </row>
    <row r="183" spans="1:6" ht="21" customHeight="1" x14ac:dyDescent="0.15">
      <c r="A183" s="245"/>
      <c r="B183" s="246"/>
      <c r="C183" s="49" t="s">
        <v>494</v>
      </c>
      <c r="D183" s="46" t="s">
        <v>492</v>
      </c>
      <c r="E183" s="129">
        <v>251000</v>
      </c>
      <c r="F183" s="88" t="s">
        <v>194</v>
      </c>
    </row>
    <row r="184" spans="1:6" ht="21" customHeight="1" x14ac:dyDescent="0.15">
      <c r="A184" s="245"/>
      <c r="B184" s="246"/>
      <c r="C184" s="49" t="s">
        <v>495</v>
      </c>
      <c r="D184" s="46" t="s">
        <v>492</v>
      </c>
      <c r="E184" s="129">
        <v>1996288</v>
      </c>
      <c r="F184" s="88" t="s">
        <v>194</v>
      </c>
    </row>
    <row r="185" spans="1:6" ht="21" customHeight="1" x14ac:dyDescent="0.15">
      <c r="A185" s="245"/>
      <c r="B185" s="246"/>
      <c r="C185" s="49" t="s">
        <v>496</v>
      </c>
      <c r="D185" s="46" t="s">
        <v>492</v>
      </c>
      <c r="E185" s="129">
        <v>65000</v>
      </c>
      <c r="F185" s="88" t="s">
        <v>194</v>
      </c>
    </row>
    <row r="186" spans="1:6" ht="21" customHeight="1" x14ac:dyDescent="0.15">
      <c r="A186" s="245"/>
      <c r="B186" s="246"/>
      <c r="C186" s="49" t="s">
        <v>497</v>
      </c>
      <c r="D186" s="46" t="s">
        <v>498</v>
      </c>
      <c r="E186" s="129">
        <v>1700000</v>
      </c>
      <c r="F186" s="88" t="s">
        <v>266</v>
      </c>
    </row>
    <row r="187" spans="1:6" ht="21" customHeight="1" x14ac:dyDescent="0.15">
      <c r="A187" s="245"/>
      <c r="B187" s="246"/>
      <c r="C187" s="49" t="s">
        <v>499</v>
      </c>
      <c r="D187" s="46" t="s">
        <v>500</v>
      </c>
      <c r="E187" s="129">
        <v>760000</v>
      </c>
      <c r="F187" s="88" t="s">
        <v>322</v>
      </c>
    </row>
    <row r="188" spans="1:6" ht="21" customHeight="1" x14ac:dyDescent="0.15">
      <c r="A188" s="245"/>
      <c r="B188" s="246"/>
      <c r="C188" s="49" t="s">
        <v>501</v>
      </c>
      <c r="D188" s="46" t="s">
        <v>502</v>
      </c>
      <c r="E188" s="129">
        <v>1529500</v>
      </c>
      <c r="F188" s="88" t="s">
        <v>194</v>
      </c>
    </row>
    <row r="189" spans="1:6" ht="21" customHeight="1" x14ac:dyDescent="0.15">
      <c r="A189" s="245"/>
      <c r="B189" s="246"/>
      <c r="C189" s="49" t="s">
        <v>503</v>
      </c>
      <c r="D189" s="46" t="s">
        <v>504</v>
      </c>
      <c r="E189" s="129">
        <v>946000</v>
      </c>
      <c r="F189" s="88" t="s">
        <v>266</v>
      </c>
    </row>
    <row r="190" spans="1:6" ht="21" customHeight="1" x14ac:dyDescent="0.15">
      <c r="A190" s="245"/>
      <c r="B190" s="246"/>
      <c r="C190" s="49" t="s">
        <v>505</v>
      </c>
      <c r="D190" s="46" t="s">
        <v>506</v>
      </c>
      <c r="E190" s="129">
        <v>1260000</v>
      </c>
      <c r="F190" s="88" t="s">
        <v>193</v>
      </c>
    </row>
    <row r="191" spans="1:6" ht="21" customHeight="1" x14ac:dyDescent="0.15">
      <c r="A191" s="245"/>
      <c r="B191" s="246"/>
      <c r="C191" s="49" t="s">
        <v>296</v>
      </c>
      <c r="D191" s="46" t="s">
        <v>507</v>
      </c>
      <c r="E191" s="129">
        <v>54000</v>
      </c>
      <c r="F191" s="88" t="s">
        <v>194</v>
      </c>
    </row>
    <row r="192" spans="1:6" ht="21" customHeight="1" x14ac:dyDescent="0.15">
      <c r="A192" s="245"/>
      <c r="B192" s="246"/>
      <c r="C192" s="49" t="s">
        <v>508</v>
      </c>
      <c r="D192" s="46" t="s">
        <v>509</v>
      </c>
      <c r="E192" s="129">
        <v>137000</v>
      </c>
      <c r="F192" s="88" t="s">
        <v>266</v>
      </c>
    </row>
    <row r="193" spans="1:6" ht="21" customHeight="1" x14ac:dyDescent="0.15">
      <c r="A193" s="245"/>
      <c r="B193" s="246"/>
      <c r="C193" s="49" t="s">
        <v>510</v>
      </c>
      <c r="D193" s="46" t="s">
        <v>511</v>
      </c>
      <c r="E193" s="129">
        <v>20000</v>
      </c>
      <c r="F193" s="88" t="s">
        <v>251</v>
      </c>
    </row>
    <row r="194" spans="1:6" ht="21" customHeight="1" x14ac:dyDescent="0.15">
      <c r="A194" s="245"/>
      <c r="B194" s="246"/>
      <c r="C194" s="49" t="s">
        <v>512</v>
      </c>
      <c r="D194" s="46" t="s">
        <v>513</v>
      </c>
      <c r="E194" s="129">
        <v>45000</v>
      </c>
      <c r="F194" s="88" t="s">
        <v>251</v>
      </c>
    </row>
    <row r="195" spans="1:6" ht="21" customHeight="1" x14ac:dyDescent="0.15">
      <c r="A195" s="247"/>
      <c r="B195" s="248"/>
      <c r="C195" s="49" t="s">
        <v>514</v>
      </c>
      <c r="D195" s="46" t="s">
        <v>515</v>
      </c>
      <c r="E195" s="129">
        <v>629000</v>
      </c>
      <c r="F195" s="88" t="s">
        <v>194</v>
      </c>
    </row>
    <row r="196" spans="1:6" ht="21" customHeight="1" x14ac:dyDescent="0.15">
      <c r="A196" s="243" t="s">
        <v>697</v>
      </c>
      <c r="B196" s="244"/>
      <c r="C196" s="49" t="s">
        <v>516</v>
      </c>
      <c r="D196" s="46" t="s">
        <v>517</v>
      </c>
      <c r="E196" s="129">
        <v>2000</v>
      </c>
      <c r="F196" s="88" t="s">
        <v>251</v>
      </c>
    </row>
    <row r="197" spans="1:6" ht="21" customHeight="1" x14ac:dyDescent="0.15">
      <c r="A197" s="245"/>
      <c r="B197" s="246"/>
      <c r="C197" s="49" t="s">
        <v>518</v>
      </c>
      <c r="D197" s="46" t="s">
        <v>519</v>
      </c>
      <c r="E197" s="129">
        <v>293000</v>
      </c>
      <c r="F197" s="88" t="s">
        <v>194</v>
      </c>
    </row>
    <row r="198" spans="1:6" ht="21" customHeight="1" x14ac:dyDescent="0.15">
      <c r="A198" s="245"/>
      <c r="B198" s="246"/>
      <c r="C198" s="49" t="s">
        <v>520</v>
      </c>
      <c r="D198" s="46" t="s">
        <v>521</v>
      </c>
      <c r="E198" s="129">
        <v>4000000</v>
      </c>
      <c r="F198" s="88" t="s">
        <v>194</v>
      </c>
    </row>
    <row r="199" spans="1:6" ht="21" customHeight="1" x14ac:dyDescent="0.15">
      <c r="A199" s="245"/>
      <c r="B199" s="246"/>
      <c r="C199" s="49" t="s">
        <v>522</v>
      </c>
      <c r="D199" s="46" t="s">
        <v>523</v>
      </c>
      <c r="E199" s="129">
        <v>76000</v>
      </c>
      <c r="F199" s="88" t="s">
        <v>341</v>
      </c>
    </row>
    <row r="200" spans="1:6" ht="21" customHeight="1" x14ac:dyDescent="0.15">
      <c r="A200" s="245"/>
      <c r="B200" s="246"/>
      <c r="C200" s="49" t="s">
        <v>338</v>
      </c>
      <c r="D200" s="46" t="s">
        <v>524</v>
      </c>
      <c r="E200" s="129">
        <v>5000</v>
      </c>
      <c r="F200" s="88" t="s">
        <v>194</v>
      </c>
    </row>
    <row r="201" spans="1:6" ht="21" customHeight="1" x14ac:dyDescent="0.15">
      <c r="A201" s="245"/>
      <c r="B201" s="246"/>
      <c r="C201" s="49" t="s">
        <v>525</v>
      </c>
      <c r="D201" s="46" t="s">
        <v>526</v>
      </c>
      <c r="E201" s="129">
        <v>110000</v>
      </c>
      <c r="F201" s="88" t="s">
        <v>194</v>
      </c>
    </row>
    <row r="202" spans="1:6" ht="21" customHeight="1" x14ac:dyDescent="0.15">
      <c r="A202" s="245"/>
      <c r="B202" s="246"/>
      <c r="C202" s="49" t="s">
        <v>527</v>
      </c>
      <c r="D202" s="46" t="s">
        <v>528</v>
      </c>
      <c r="E202" s="129">
        <v>16000</v>
      </c>
      <c r="F202" s="88" t="s">
        <v>341</v>
      </c>
    </row>
    <row r="203" spans="1:6" ht="21" customHeight="1" x14ac:dyDescent="0.15">
      <c r="A203" s="245"/>
      <c r="B203" s="246"/>
      <c r="C203" s="49" t="s">
        <v>529</v>
      </c>
      <c r="D203" s="46" t="s">
        <v>530</v>
      </c>
      <c r="E203" s="129">
        <v>24000</v>
      </c>
      <c r="F203" s="88" t="s">
        <v>251</v>
      </c>
    </row>
    <row r="204" spans="1:6" ht="21" customHeight="1" x14ac:dyDescent="0.15">
      <c r="A204" s="245"/>
      <c r="B204" s="246"/>
      <c r="C204" s="49" t="s">
        <v>531</v>
      </c>
      <c r="D204" s="46" t="s">
        <v>532</v>
      </c>
      <c r="E204" s="129">
        <v>37500</v>
      </c>
      <c r="F204" s="88" t="s">
        <v>266</v>
      </c>
    </row>
    <row r="205" spans="1:6" ht="21" customHeight="1" x14ac:dyDescent="0.15">
      <c r="A205" s="245"/>
      <c r="B205" s="246"/>
      <c r="C205" s="49" t="s">
        <v>533</v>
      </c>
      <c r="D205" s="46" t="s">
        <v>534</v>
      </c>
      <c r="E205" s="129">
        <v>225995</v>
      </c>
      <c r="F205" s="88" t="s">
        <v>266</v>
      </c>
    </row>
    <row r="206" spans="1:6" ht="21" customHeight="1" x14ac:dyDescent="0.15">
      <c r="A206" s="245"/>
      <c r="B206" s="246"/>
      <c r="C206" s="49" t="s">
        <v>535</v>
      </c>
      <c r="D206" s="46" t="s">
        <v>536</v>
      </c>
      <c r="E206" s="129">
        <v>33000</v>
      </c>
      <c r="F206" s="88" t="s">
        <v>266</v>
      </c>
    </row>
    <row r="207" spans="1:6" ht="21" customHeight="1" x14ac:dyDescent="0.15">
      <c r="A207" s="245"/>
      <c r="B207" s="246"/>
      <c r="C207" s="49" t="s">
        <v>537</v>
      </c>
      <c r="D207" s="46" t="s">
        <v>538</v>
      </c>
      <c r="E207" s="129">
        <v>603000</v>
      </c>
      <c r="F207" s="88" t="s">
        <v>251</v>
      </c>
    </row>
    <row r="208" spans="1:6" ht="21" customHeight="1" x14ac:dyDescent="0.15">
      <c r="A208" s="245"/>
      <c r="B208" s="246"/>
      <c r="C208" s="49" t="s">
        <v>539</v>
      </c>
      <c r="D208" s="46" t="s">
        <v>257</v>
      </c>
      <c r="E208" s="129">
        <v>42489000</v>
      </c>
      <c r="F208" s="88" t="s">
        <v>280</v>
      </c>
    </row>
    <row r="209" spans="1:6" ht="21" customHeight="1" x14ac:dyDescent="0.15">
      <c r="A209" s="245"/>
      <c r="B209" s="246"/>
      <c r="C209" s="49" t="s">
        <v>258</v>
      </c>
      <c r="D209" s="46" t="s">
        <v>257</v>
      </c>
      <c r="E209" s="129">
        <v>6067764</v>
      </c>
      <c r="F209" s="88" t="s">
        <v>251</v>
      </c>
    </row>
    <row r="210" spans="1:6" ht="21" customHeight="1" x14ac:dyDescent="0.15">
      <c r="A210" s="245"/>
      <c r="B210" s="246"/>
      <c r="C210" s="49" t="s">
        <v>540</v>
      </c>
      <c r="D210" s="46" t="s">
        <v>257</v>
      </c>
      <c r="E210" s="129">
        <v>462600</v>
      </c>
      <c r="F210" s="88" t="s">
        <v>266</v>
      </c>
    </row>
    <row r="211" spans="1:6" ht="21" customHeight="1" x14ac:dyDescent="0.15">
      <c r="A211" s="245"/>
      <c r="B211" s="246"/>
      <c r="C211" s="49" t="s">
        <v>540</v>
      </c>
      <c r="D211" s="46" t="s">
        <v>257</v>
      </c>
      <c r="E211" s="129">
        <v>616800</v>
      </c>
      <c r="F211" s="88" t="s">
        <v>341</v>
      </c>
    </row>
    <row r="212" spans="1:6" ht="21" customHeight="1" x14ac:dyDescent="0.15">
      <c r="A212" s="245"/>
      <c r="B212" s="246"/>
      <c r="C212" s="49" t="s">
        <v>541</v>
      </c>
      <c r="D212" s="46" t="s">
        <v>542</v>
      </c>
      <c r="E212" s="129">
        <v>203100</v>
      </c>
      <c r="F212" s="88" t="s">
        <v>266</v>
      </c>
    </row>
    <row r="213" spans="1:6" ht="21" customHeight="1" x14ac:dyDescent="0.15">
      <c r="A213" s="245"/>
      <c r="B213" s="246"/>
      <c r="C213" s="49" t="s">
        <v>543</v>
      </c>
      <c r="D213" s="46" t="s">
        <v>544</v>
      </c>
      <c r="E213" s="129">
        <v>263000</v>
      </c>
      <c r="F213" s="88" t="s">
        <v>266</v>
      </c>
    </row>
    <row r="214" spans="1:6" ht="21" customHeight="1" x14ac:dyDescent="0.15">
      <c r="A214" s="245"/>
      <c r="B214" s="246"/>
      <c r="C214" s="49" t="s">
        <v>545</v>
      </c>
      <c r="D214" s="46" t="s">
        <v>546</v>
      </c>
      <c r="E214" s="129">
        <v>165177</v>
      </c>
      <c r="F214" s="88" t="s">
        <v>266</v>
      </c>
    </row>
    <row r="215" spans="1:6" ht="21" customHeight="1" x14ac:dyDescent="0.15">
      <c r="A215" s="245"/>
      <c r="B215" s="246"/>
      <c r="C215" s="49" t="s">
        <v>547</v>
      </c>
      <c r="D215" s="46" t="s">
        <v>548</v>
      </c>
      <c r="E215" s="129">
        <v>19000</v>
      </c>
      <c r="F215" s="88" t="s">
        <v>266</v>
      </c>
    </row>
    <row r="216" spans="1:6" ht="21" customHeight="1" x14ac:dyDescent="0.15">
      <c r="A216" s="245"/>
      <c r="B216" s="246"/>
      <c r="C216" s="49" t="s">
        <v>549</v>
      </c>
      <c r="D216" s="46" t="s">
        <v>548</v>
      </c>
      <c r="E216" s="129">
        <v>191000</v>
      </c>
      <c r="F216" s="88" t="s">
        <v>266</v>
      </c>
    </row>
    <row r="217" spans="1:6" ht="21" customHeight="1" x14ac:dyDescent="0.15">
      <c r="A217" s="245"/>
      <c r="B217" s="246"/>
      <c r="C217" s="49" t="s">
        <v>550</v>
      </c>
      <c r="D217" s="46" t="s">
        <v>551</v>
      </c>
      <c r="E217" s="129">
        <v>27000</v>
      </c>
      <c r="F217" s="88" t="s">
        <v>266</v>
      </c>
    </row>
    <row r="218" spans="1:6" ht="21" customHeight="1" x14ac:dyDescent="0.15">
      <c r="A218" s="245"/>
      <c r="B218" s="246"/>
      <c r="C218" s="49" t="s">
        <v>552</v>
      </c>
      <c r="D218" s="46" t="s">
        <v>553</v>
      </c>
      <c r="E218" s="129">
        <v>84185000</v>
      </c>
      <c r="F218" s="88" t="s">
        <v>280</v>
      </c>
    </row>
    <row r="219" spans="1:6" ht="21" customHeight="1" x14ac:dyDescent="0.15">
      <c r="A219" s="247"/>
      <c r="B219" s="248"/>
      <c r="C219" s="49" t="s">
        <v>554</v>
      </c>
      <c r="D219" s="46" t="s">
        <v>555</v>
      </c>
      <c r="E219" s="129">
        <v>390000</v>
      </c>
      <c r="F219" s="88" t="s">
        <v>251</v>
      </c>
    </row>
    <row r="220" spans="1:6" ht="21" customHeight="1" x14ac:dyDescent="0.15">
      <c r="A220" s="243" t="s">
        <v>697</v>
      </c>
      <c r="B220" s="244"/>
      <c r="C220" s="49" t="s">
        <v>556</v>
      </c>
      <c r="D220" s="46" t="s">
        <v>557</v>
      </c>
      <c r="E220" s="129">
        <v>11100000</v>
      </c>
      <c r="F220" s="88" t="s">
        <v>193</v>
      </c>
    </row>
    <row r="221" spans="1:6" ht="21" customHeight="1" x14ac:dyDescent="0.15">
      <c r="A221" s="245"/>
      <c r="B221" s="246"/>
      <c r="C221" s="49" t="s">
        <v>558</v>
      </c>
      <c r="D221" s="46" t="s">
        <v>559</v>
      </c>
      <c r="E221" s="129">
        <v>240700</v>
      </c>
      <c r="F221" s="88" t="s">
        <v>251</v>
      </c>
    </row>
    <row r="222" spans="1:6" ht="21" customHeight="1" x14ac:dyDescent="0.15">
      <c r="A222" s="245"/>
      <c r="B222" s="246"/>
      <c r="C222" s="49" t="s">
        <v>560</v>
      </c>
      <c r="D222" s="46" t="s">
        <v>561</v>
      </c>
      <c r="E222" s="129">
        <v>170230</v>
      </c>
      <c r="F222" s="88" t="s">
        <v>341</v>
      </c>
    </row>
    <row r="223" spans="1:6" ht="21" customHeight="1" x14ac:dyDescent="0.15">
      <c r="A223" s="245"/>
      <c r="B223" s="246"/>
      <c r="C223" s="49" t="s">
        <v>562</v>
      </c>
      <c r="D223" s="46" t="s">
        <v>563</v>
      </c>
      <c r="E223" s="129">
        <v>627936</v>
      </c>
      <c r="F223" s="88" t="s">
        <v>280</v>
      </c>
    </row>
    <row r="224" spans="1:6" ht="21" customHeight="1" x14ac:dyDescent="0.15">
      <c r="A224" s="245"/>
      <c r="B224" s="246"/>
      <c r="C224" s="49" t="s">
        <v>564</v>
      </c>
      <c r="D224" s="46" t="s">
        <v>565</v>
      </c>
      <c r="E224" s="129">
        <v>37000</v>
      </c>
      <c r="F224" s="88" t="s">
        <v>194</v>
      </c>
    </row>
    <row r="225" spans="1:6" ht="21" customHeight="1" x14ac:dyDescent="0.15">
      <c r="A225" s="245"/>
      <c r="B225" s="246"/>
      <c r="C225" s="49" t="s">
        <v>566</v>
      </c>
      <c r="D225" s="46" t="s">
        <v>567</v>
      </c>
      <c r="E225" s="129">
        <v>48000</v>
      </c>
      <c r="F225" s="88" t="s">
        <v>194</v>
      </c>
    </row>
    <row r="226" spans="1:6" ht="21" customHeight="1" x14ac:dyDescent="0.15">
      <c r="A226" s="245"/>
      <c r="B226" s="246"/>
      <c r="C226" s="49" t="s">
        <v>568</v>
      </c>
      <c r="D226" s="46" t="s">
        <v>569</v>
      </c>
      <c r="E226" s="129">
        <v>51000</v>
      </c>
      <c r="F226" s="88" t="s">
        <v>251</v>
      </c>
    </row>
    <row r="227" spans="1:6" ht="21" customHeight="1" x14ac:dyDescent="0.15">
      <c r="A227" s="245"/>
      <c r="B227" s="246"/>
      <c r="C227" s="49" t="s">
        <v>570</v>
      </c>
      <c r="D227" s="46" t="s">
        <v>571</v>
      </c>
      <c r="E227" s="129">
        <v>141000</v>
      </c>
      <c r="F227" s="88" t="s">
        <v>194</v>
      </c>
    </row>
    <row r="228" spans="1:6" ht="21" customHeight="1" x14ac:dyDescent="0.15">
      <c r="A228" s="245"/>
      <c r="B228" s="246"/>
      <c r="C228" s="49" t="s">
        <v>572</v>
      </c>
      <c r="D228" s="46" t="s">
        <v>573</v>
      </c>
      <c r="E228" s="129">
        <v>34896</v>
      </c>
      <c r="F228" s="88" t="s">
        <v>194</v>
      </c>
    </row>
    <row r="229" spans="1:6" ht="21" customHeight="1" x14ac:dyDescent="0.15">
      <c r="A229" s="245"/>
      <c r="B229" s="246"/>
      <c r="C229" s="49" t="s">
        <v>574</v>
      </c>
      <c r="D229" s="46" t="s">
        <v>575</v>
      </c>
      <c r="E229" s="129">
        <v>40000</v>
      </c>
      <c r="F229" s="88" t="s">
        <v>194</v>
      </c>
    </row>
    <row r="230" spans="1:6" ht="21" customHeight="1" x14ac:dyDescent="0.15">
      <c r="A230" s="245"/>
      <c r="B230" s="246"/>
      <c r="C230" s="49" t="s">
        <v>576</v>
      </c>
      <c r="D230" s="46" t="s">
        <v>577</v>
      </c>
      <c r="E230" s="129">
        <v>59000</v>
      </c>
      <c r="F230" s="88" t="s">
        <v>341</v>
      </c>
    </row>
    <row r="231" spans="1:6" ht="21" customHeight="1" x14ac:dyDescent="0.15">
      <c r="A231" s="245"/>
      <c r="B231" s="246"/>
      <c r="C231" s="49" t="s">
        <v>578</v>
      </c>
      <c r="D231" s="46" t="s">
        <v>579</v>
      </c>
      <c r="E231" s="129">
        <v>35000</v>
      </c>
      <c r="F231" s="88" t="s">
        <v>194</v>
      </c>
    </row>
    <row r="232" spans="1:6" ht="21" customHeight="1" x14ac:dyDescent="0.15">
      <c r="A232" s="245"/>
      <c r="B232" s="246"/>
      <c r="C232" s="49" t="s">
        <v>580</v>
      </c>
      <c r="D232" s="46" t="s">
        <v>581</v>
      </c>
      <c r="E232" s="129">
        <v>45300</v>
      </c>
      <c r="F232" s="88" t="s">
        <v>341</v>
      </c>
    </row>
    <row r="233" spans="1:6" ht="21" customHeight="1" x14ac:dyDescent="0.15">
      <c r="A233" s="245"/>
      <c r="B233" s="246"/>
      <c r="C233" s="49" t="s">
        <v>582</v>
      </c>
      <c r="D233" s="46" t="s">
        <v>583</v>
      </c>
      <c r="E233" s="129">
        <v>20000</v>
      </c>
      <c r="F233" s="88" t="s">
        <v>194</v>
      </c>
    </row>
    <row r="234" spans="1:6" ht="21" customHeight="1" x14ac:dyDescent="0.15">
      <c r="A234" s="245"/>
      <c r="B234" s="246"/>
      <c r="C234" s="49" t="s">
        <v>584</v>
      </c>
      <c r="D234" s="46" t="s">
        <v>585</v>
      </c>
      <c r="E234" s="129">
        <v>30000</v>
      </c>
      <c r="F234" s="88" t="s">
        <v>194</v>
      </c>
    </row>
    <row r="235" spans="1:6" ht="21" customHeight="1" x14ac:dyDescent="0.15">
      <c r="A235" s="245"/>
      <c r="B235" s="246"/>
      <c r="C235" s="49" t="s">
        <v>586</v>
      </c>
      <c r="D235" s="46" t="s">
        <v>587</v>
      </c>
      <c r="E235" s="129">
        <v>110000</v>
      </c>
      <c r="F235" s="88" t="s">
        <v>266</v>
      </c>
    </row>
    <row r="236" spans="1:6" ht="21" customHeight="1" x14ac:dyDescent="0.15">
      <c r="A236" s="245"/>
      <c r="B236" s="246"/>
      <c r="C236" s="49" t="s">
        <v>343</v>
      </c>
      <c r="D236" s="46" t="s">
        <v>588</v>
      </c>
      <c r="E236" s="129">
        <v>1426000</v>
      </c>
      <c r="F236" s="88" t="s">
        <v>251</v>
      </c>
    </row>
    <row r="237" spans="1:6" ht="21" customHeight="1" x14ac:dyDescent="0.15">
      <c r="A237" s="245"/>
      <c r="B237" s="246"/>
      <c r="C237" s="49" t="s">
        <v>589</v>
      </c>
      <c r="D237" s="46" t="s">
        <v>588</v>
      </c>
      <c r="E237" s="129">
        <v>996000</v>
      </c>
      <c r="F237" s="88" t="s">
        <v>251</v>
      </c>
    </row>
    <row r="238" spans="1:6" ht="21" customHeight="1" x14ac:dyDescent="0.15">
      <c r="A238" s="245"/>
      <c r="B238" s="246"/>
      <c r="C238" s="49" t="s">
        <v>590</v>
      </c>
      <c r="D238" s="46" t="s">
        <v>588</v>
      </c>
      <c r="E238" s="129">
        <v>45000</v>
      </c>
      <c r="F238" s="88" t="s">
        <v>251</v>
      </c>
    </row>
    <row r="239" spans="1:6" ht="21" customHeight="1" x14ac:dyDescent="0.15">
      <c r="A239" s="245"/>
      <c r="B239" s="246"/>
      <c r="C239" s="49" t="s">
        <v>591</v>
      </c>
      <c r="D239" s="46" t="s">
        <v>592</v>
      </c>
      <c r="E239" s="129">
        <v>100212</v>
      </c>
      <c r="F239" s="88" t="s">
        <v>251</v>
      </c>
    </row>
    <row r="240" spans="1:6" ht="21" customHeight="1" x14ac:dyDescent="0.15">
      <c r="A240" s="245"/>
      <c r="B240" s="246"/>
      <c r="C240" s="49" t="s">
        <v>593</v>
      </c>
      <c r="D240" s="46" t="s">
        <v>594</v>
      </c>
      <c r="E240" s="129">
        <v>80000</v>
      </c>
      <c r="F240" s="88" t="s">
        <v>194</v>
      </c>
    </row>
    <row r="241" spans="1:6" ht="21" customHeight="1" x14ac:dyDescent="0.15">
      <c r="A241" s="245"/>
      <c r="B241" s="246"/>
      <c r="C241" s="49" t="s">
        <v>595</v>
      </c>
      <c r="D241" s="46" t="s">
        <v>596</v>
      </c>
      <c r="E241" s="129">
        <v>30000</v>
      </c>
      <c r="F241" s="88" t="s">
        <v>341</v>
      </c>
    </row>
    <row r="242" spans="1:6" ht="21" customHeight="1" x14ac:dyDescent="0.15">
      <c r="A242" s="245"/>
      <c r="B242" s="246"/>
      <c r="C242" s="49" t="s">
        <v>597</v>
      </c>
      <c r="D242" s="46" t="s">
        <v>598</v>
      </c>
      <c r="E242" s="129">
        <v>61000</v>
      </c>
      <c r="F242" s="88" t="s">
        <v>251</v>
      </c>
    </row>
    <row r="243" spans="1:6" ht="21" customHeight="1" x14ac:dyDescent="0.15">
      <c r="A243" s="247"/>
      <c r="B243" s="248"/>
      <c r="C243" s="49" t="s">
        <v>599</v>
      </c>
      <c r="D243" s="46" t="s">
        <v>252</v>
      </c>
      <c r="E243" s="129">
        <v>3934000</v>
      </c>
      <c r="F243" s="88" t="s">
        <v>266</v>
      </c>
    </row>
    <row r="244" spans="1:6" ht="21" customHeight="1" x14ac:dyDescent="0.15">
      <c r="A244" s="243" t="s">
        <v>697</v>
      </c>
      <c r="B244" s="244"/>
      <c r="C244" s="49" t="s">
        <v>600</v>
      </c>
      <c r="D244" s="46" t="s">
        <v>252</v>
      </c>
      <c r="E244" s="129">
        <v>1257760</v>
      </c>
      <c r="F244" s="88" t="s">
        <v>194</v>
      </c>
    </row>
    <row r="245" spans="1:6" ht="21" customHeight="1" x14ac:dyDescent="0.15">
      <c r="A245" s="245"/>
      <c r="B245" s="246"/>
      <c r="C245" s="49" t="s">
        <v>253</v>
      </c>
      <c r="D245" s="46" t="s">
        <v>252</v>
      </c>
      <c r="E245" s="129">
        <v>576000</v>
      </c>
      <c r="F245" s="88" t="s">
        <v>255</v>
      </c>
    </row>
    <row r="246" spans="1:6" ht="21" customHeight="1" x14ac:dyDescent="0.15">
      <c r="A246" s="245"/>
      <c r="B246" s="246"/>
      <c r="C246" s="49" t="s">
        <v>601</v>
      </c>
      <c r="D246" s="46" t="s">
        <v>252</v>
      </c>
      <c r="E246" s="129">
        <v>29740000</v>
      </c>
      <c r="F246" s="88" t="s">
        <v>341</v>
      </c>
    </row>
    <row r="247" spans="1:6" ht="21" customHeight="1" x14ac:dyDescent="0.15">
      <c r="A247" s="245"/>
      <c r="B247" s="246"/>
      <c r="C247" s="49" t="s">
        <v>602</v>
      </c>
      <c r="D247" s="46" t="s">
        <v>252</v>
      </c>
      <c r="E247" s="129">
        <v>186196</v>
      </c>
      <c r="F247" s="88" t="s">
        <v>341</v>
      </c>
    </row>
    <row r="248" spans="1:6" ht="21" customHeight="1" x14ac:dyDescent="0.15">
      <c r="A248" s="245"/>
      <c r="B248" s="246"/>
      <c r="C248" s="49" t="s">
        <v>603</v>
      </c>
      <c r="D248" s="46" t="s">
        <v>604</v>
      </c>
      <c r="E248" s="129">
        <v>15600</v>
      </c>
      <c r="F248" s="88" t="s">
        <v>266</v>
      </c>
    </row>
    <row r="249" spans="1:6" ht="21" customHeight="1" x14ac:dyDescent="0.15">
      <c r="A249" s="245"/>
      <c r="B249" s="246"/>
      <c r="C249" s="49" t="s">
        <v>605</v>
      </c>
      <c r="D249" s="46" t="s">
        <v>606</v>
      </c>
      <c r="E249" s="129">
        <v>30000</v>
      </c>
      <c r="F249" s="88" t="s">
        <v>266</v>
      </c>
    </row>
    <row r="250" spans="1:6" ht="21" customHeight="1" x14ac:dyDescent="0.15">
      <c r="A250" s="245"/>
      <c r="B250" s="246"/>
      <c r="C250" s="49" t="s">
        <v>607</v>
      </c>
      <c r="D250" s="46" t="s">
        <v>608</v>
      </c>
      <c r="E250" s="129">
        <v>127810</v>
      </c>
      <c r="F250" s="88" t="s">
        <v>251</v>
      </c>
    </row>
    <row r="251" spans="1:6" ht="21" customHeight="1" x14ac:dyDescent="0.15">
      <c r="A251" s="245"/>
      <c r="B251" s="246"/>
      <c r="C251" s="49" t="s">
        <v>609</v>
      </c>
      <c r="D251" s="46" t="s">
        <v>610</v>
      </c>
      <c r="E251" s="129">
        <v>33000</v>
      </c>
      <c r="F251" s="88" t="s">
        <v>266</v>
      </c>
    </row>
    <row r="252" spans="1:6" ht="21" customHeight="1" x14ac:dyDescent="0.15">
      <c r="A252" s="245"/>
      <c r="B252" s="246"/>
      <c r="C252" s="49" t="s">
        <v>611</v>
      </c>
      <c r="D252" s="46" t="s">
        <v>612</v>
      </c>
      <c r="E252" s="129">
        <v>133000</v>
      </c>
      <c r="F252" s="88" t="s">
        <v>194</v>
      </c>
    </row>
    <row r="253" spans="1:6" ht="21" customHeight="1" x14ac:dyDescent="0.15">
      <c r="A253" s="245"/>
      <c r="B253" s="246"/>
      <c r="C253" s="49" t="s">
        <v>613</v>
      </c>
      <c r="D253" s="46" t="s">
        <v>614</v>
      </c>
      <c r="E253" s="129">
        <v>55000</v>
      </c>
      <c r="F253" s="88" t="s">
        <v>251</v>
      </c>
    </row>
    <row r="254" spans="1:6" ht="21" customHeight="1" x14ac:dyDescent="0.15">
      <c r="A254" s="245"/>
      <c r="B254" s="246"/>
      <c r="C254" s="49" t="s">
        <v>615</v>
      </c>
      <c r="D254" s="46" t="s">
        <v>616</v>
      </c>
      <c r="E254" s="129">
        <v>6500</v>
      </c>
      <c r="F254" s="88" t="s">
        <v>341</v>
      </c>
    </row>
    <row r="255" spans="1:6" ht="21" customHeight="1" x14ac:dyDescent="0.15">
      <c r="A255" s="245"/>
      <c r="B255" s="246"/>
      <c r="C255" s="49" t="s">
        <v>617</v>
      </c>
      <c r="D255" s="46" t="s">
        <v>618</v>
      </c>
      <c r="E255" s="129">
        <v>9000</v>
      </c>
      <c r="F255" s="88" t="s">
        <v>251</v>
      </c>
    </row>
    <row r="256" spans="1:6" ht="21" customHeight="1" x14ac:dyDescent="0.15">
      <c r="A256" s="245"/>
      <c r="B256" s="246"/>
      <c r="C256" s="49" t="s">
        <v>619</v>
      </c>
      <c r="D256" s="46" t="s">
        <v>620</v>
      </c>
      <c r="E256" s="129">
        <v>7000</v>
      </c>
      <c r="F256" s="88" t="s">
        <v>266</v>
      </c>
    </row>
    <row r="257" spans="1:6" ht="21" customHeight="1" x14ac:dyDescent="0.15">
      <c r="A257" s="245"/>
      <c r="B257" s="246"/>
      <c r="C257" s="49" t="s">
        <v>621</v>
      </c>
      <c r="D257" s="46" t="s">
        <v>622</v>
      </c>
      <c r="E257" s="129">
        <v>81000</v>
      </c>
      <c r="F257" s="88" t="s">
        <v>194</v>
      </c>
    </row>
    <row r="258" spans="1:6" ht="21" customHeight="1" x14ac:dyDescent="0.15">
      <c r="A258" s="245"/>
      <c r="B258" s="246"/>
      <c r="C258" s="49" t="s">
        <v>623</v>
      </c>
      <c r="D258" s="46" t="s">
        <v>624</v>
      </c>
      <c r="E258" s="129">
        <v>15000</v>
      </c>
      <c r="F258" s="88" t="s">
        <v>266</v>
      </c>
    </row>
    <row r="259" spans="1:6" ht="21" customHeight="1" x14ac:dyDescent="0.15">
      <c r="A259" s="245"/>
      <c r="B259" s="246"/>
      <c r="C259" s="49" t="s">
        <v>625</v>
      </c>
      <c r="D259" s="46" t="s">
        <v>626</v>
      </c>
      <c r="E259" s="129">
        <v>36000</v>
      </c>
      <c r="F259" s="88" t="s">
        <v>341</v>
      </c>
    </row>
    <row r="260" spans="1:6" ht="21" customHeight="1" x14ac:dyDescent="0.15">
      <c r="A260" s="245"/>
      <c r="B260" s="246"/>
      <c r="C260" s="49" t="s">
        <v>627</v>
      </c>
      <c r="D260" s="46" t="s">
        <v>628</v>
      </c>
      <c r="E260" s="129">
        <v>5360</v>
      </c>
      <c r="F260" s="88" t="s">
        <v>266</v>
      </c>
    </row>
    <row r="261" spans="1:6" ht="21" customHeight="1" x14ac:dyDescent="0.15">
      <c r="A261" s="245"/>
      <c r="B261" s="246"/>
      <c r="C261" s="49" t="s">
        <v>629</v>
      </c>
      <c r="D261" s="46" t="s">
        <v>630</v>
      </c>
      <c r="E261" s="129">
        <v>10905</v>
      </c>
      <c r="F261" s="88" t="s">
        <v>266</v>
      </c>
    </row>
    <row r="262" spans="1:6" ht="21" customHeight="1" x14ac:dyDescent="0.15">
      <c r="A262" s="245"/>
      <c r="B262" s="246"/>
      <c r="C262" s="49" t="s">
        <v>631</v>
      </c>
      <c r="D262" s="46" t="s">
        <v>632</v>
      </c>
      <c r="E262" s="129">
        <v>5067147</v>
      </c>
      <c r="F262" s="88" t="s">
        <v>280</v>
      </c>
    </row>
    <row r="263" spans="1:6" ht="21" customHeight="1" x14ac:dyDescent="0.15">
      <c r="A263" s="245"/>
      <c r="B263" s="246"/>
      <c r="C263" s="49" t="s">
        <v>631</v>
      </c>
      <c r="D263" s="46" t="s">
        <v>632</v>
      </c>
      <c r="E263" s="129">
        <v>9060166</v>
      </c>
      <c r="F263" s="88" t="s">
        <v>266</v>
      </c>
    </row>
    <row r="264" spans="1:6" ht="21" customHeight="1" x14ac:dyDescent="0.15">
      <c r="A264" s="245"/>
      <c r="B264" s="246"/>
      <c r="C264" s="49" t="s">
        <v>631</v>
      </c>
      <c r="D264" s="46" t="s">
        <v>632</v>
      </c>
      <c r="E264" s="129">
        <v>8132559</v>
      </c>
      <c r="F264" s="88" t="s">
        <v>194</v>
      </c>
    </row>
    <row r="265" spans="1:6" ht="21" customHeight="1" x14ac:dyDescent="0.15">
      <c r="A265" s="245"/>
      <c r="B265" s="246"/>
      <c r="C265" s="49" t="s">
        <v>631</v>
      </c>
      <c r="D265" s="46" t="s">
        <v>632</v>
      </c>
      <c r="E265" s="129">
        <v>3755084</v>
      </c>
      <c r="F265" s="88" t="s">
        <v>341</v>
      </c>
    </row>
    <row r="266" spans="1:6" ht="21" customHeight="1" x14ac:dyDescent="0.15">
      <c r="A266" s="245"/>
      <c r="B266" s="246"/>
      <c r="C266" s="49" t="s">
        <v>631</v>
      </c>
      <c r="D266" s="46" t="s">
        <v>632</v>
      </c>
      <c r="E266" s="129">
        <v>36067705</v>
      </c>
      <c r="F266" s="88" t="s">
        <v>251</v>
      </c>
    </row>
    <row r="267" spans="1:6" ht="21" customHeight="1" x14ac:dyDescent="0.15">
      <c r="A267" s="247"/>
      <c r="B267" s="248"/>
      <c r="C267" s="49" t="s">
        <v>631</v>
      </c>
      <c r="D267" s="46" t="s">
        <v>632</v>
      </c>
      <c r="E267" s="129">
        <v>10299807</v>
      </c>
      <c r="F267" s="88" t="s">
        <v>193</v>
      </c>
    </row>
    <row r="268" spans="1:6" ht="21" customHeight="1" x14ac:dyDescent="0.15">
      <c r="A268" s="243" t="s">
        <v>697</v>
      </c>
      <c r="B268" s="244"/>
      <c r="C268" s="49" t="s">
        <v>633</v>
      </c>
      <c r="D268" s="46" t="s">
        <v>632</v>
      </c>
      <c r="E268" s="129">
        <v>347864</v>
      </c>
      <c r="F268" s="88" t="s">
        <v>251</v>
      </c>
    </row>
    <row r="269" spans="1:6" ht="21" customHeight="1" x14ac:dyDescent="0.15">
      <c r="A269" s="245"/>
      <c r="B269" s="246"/>
      <c r="C269" s="49" t="s">
        <v>634</v>
      </c>
      <c r="D269" s="46" t="s">
        <v>632</v>
      </c>
      <c r="E269" s="129">
        <v>13500</v>
      </c>
      <c r="F269" s="88" t="s">
        <v>251</v>
      </c>
    </row>
    <row r="270" spans="1:6" ht="21" customHeight="1" x14ac:dyDescent="0.15">
      <c r="A270" s="245"/>
      <c r="B270" s="246"/>
      <c r="C270" s="49" t="s">
        <v>635</v>
      </c>
      <c r="D270" s="46" t="s">
        <v>636</v>
      </c>
      <c r="E270" s="129">
        <v>29000</v>
      </c>
      <c r="F270" s="88" t="s">
        <v>194</v>
      </c>
    </row>
    <row r="271" spans="1:6" ht="21" customHeight="1" x14ac:dyDescent="0.15">
      <c r="A271" s="245"/>
      <c r="B271" s="246"/>
      <c r="C271" s="49" t="s">
        <v>637</v>
      </c>
      <c r="D271" s="46" t="s">
        <v>638</v>
      </c>
      <c r="E271" s="129">
        <v>2500</v>
      </c>
      <c r="F271" s="88" t="s">
        <v>194</v>
      </c>
    </row>
    <row r="272" spans="1:6" ht="21" customHeight="1" x14ac:dyDescent="0.15">
      <c r="A272" s="245"/>
      <c r="B272" s="246"/>
      <c r="C272" s="49" t="s">
        <v>639</v>
      </c>
      <c r="D272" s="46" t="s">
        <v>638</v>
      </c>
      <c r="E272" s="129">
        <v>3000</v>
      </c>
      <c r="F272" s="88" t="s">
        <v>194</v>
      </c>
    </row>
    <row r="273" spans="1:6" ht="21" customHeight="1" x14ac:dyDescent="0.15">
      <c r="A273" s="245"/>
      <c r="B273" s="246"/>
      <c r="C273" s="49" t="s">
        <v>640</v>
      </c>
      <c r="D273" s="46" t="s">
        <v>641</v>
      </c>
      <c r="E273" s="129">
        <v>23000</v>
      </c>
      <c r="F273" s="88" t="s">
        <v>194</v>
      </c>
    </row>
    <row r="274" spans="1:6" ht="21" customHeight="1" x14ac:dyDescent="0.15">
      <c r="A274" s="245"/>
      <c r="B274" s="246"/>
      <c r="C274" s="49" t="s">
        <v>642</v>
      </c>
      <c r="D274" s="46" t="s">
        <v>643</v>
      </c>
      <c r="E274" s="129">
        <v>10000</v>
      </c>
      <c r="F274" s="88" t="s">
        <v>266</v>
      </c>
    </row>
    <row r="275" spans="1:6" ht="21" customHeight="1" x14ac:dyDescent="0.15">
      <c r="A275" s="245"/>
      <c r="B275" s="246"/>
      <c r="C275" s="49" t="s">
        <v>644</v>
      </c>
      <c r="D275" s="46" t="s">
        <v>645</v>
      </c>
      <c r="E275" s="129">
        <v>413250</v>
      </c>
      <c r="F275" s="88" t="s">
        <v>341</v>
      </c>
    </row>
    <row r="276" spans="1:6" ht="21" customHeight="1" x14ac:dyDescent="0.15">
      <c r="A276" s="245"/>
      <c r="B276" s="246"/>
      <c r="C276" s="49" t="s">
        <v>646</v>
      </c>
      <c r="D276" s="46" t="s">
        <v>647</v>
      </c>
      <c r="E276" s="129">
        <v>109800</v>
      </c>
      <c r="F276" s="88" t="s">
        <v>255</v>
      </c>
    </row>
    <row r="277" spans="1:6" ht="21" customHeight="1" x14ac:dyDescent="0.15">
      <c r="A277" s="245"/>
      <c r="B277" s="246"/>
      <c r="C277" s="49" t="s">
        <v>648</v>
      </c>
      <c r="D277" s="46" t="s">
        <v>649</v>
      </c>
      <c r="E277" s="129">
        <v>4000</v>
      </c>
      <c r="F277" s="88" t="s">
        <v>280</v>
      </c>
    </row>
    <row r="278" spans="1:6" ht="21" customHeight="1" x14ac:dyDescent="0.15">
      <c r="A278" s="245"/>
      <c r="B278" s="246"/>
      <c r="C278" s="49" t="s">
        <v>650</v>
      </c>
      <c r="D278" s="46" t="s">
        <v>651</v>
      </c>
      <c r="E278" s="129">
        <v>59000</v>
      </c>
      <c r="F278" s="88" t="s">
        <v>280</v>
      </c>
    </row>
    <row r="279" spans="1:6" ht="21" customHeight="1" x14ac:dyDescent="0.15">
      <c r="A279" s="245"/>
      <c r="B279" s="246"/>
      <c r="C279" s="49" t="s">
        <v>652</v>
      </c>
      <c r="D279" s="46" t="s">
        <v>653</v>
      </c>
      <c r="E279" s="129">
        <v>39000</v>
      </c>
      <c r="F279" s="88" t="s">
        <v>194</v>
      </c>
    </row>
    <row r="280" spans="1:6" ht="21" customHeight="1" x14ac:dyDescent="0.15">
      <c r="A280" s="245"/>
      <c r="B280" s="246"/>
      <c r="C280" s="49" t="s">
        <v>654</v>
      </c>
      <c r="D280" s="46" t="s">
        <v>655</v>
      </c>
      <c r="E280" s="129">
        <v>427000</v>
      </c>
      <c r="F280" s="88" t="s">
        <v>194</v>
      </c>
    </row>
    <row r="281" spans="1:6" ht="21" customHeight="1" x14ac:dyDescent="0.15">
      <c r="A281" s="245"/>
      <c r="B281" s="246"/>
      <c r="C281" s="49" t="s">
        <v>656</v>
      </c>
      <c r="D281" s="46" t="s">
        <v>657</v>
      </c>
      <c r="E281" s="129">
        <v>30000</v>
      </c>
      <c r="F281" s="88" t="s">
        <v>251</v>
      </c>
    </row>
    <row r="282" spans="1:6" ht="21" customHeight="1" x14ac:dyDescent="0.15">
      <c r="A282" s="245"/>
      <c r="B282" s="246"/>
      <c r="C282" s="49" t="s">
        <v>658</v>
      </c>
      <c r="D282" s="46" t="s">
        <v>659</v>
      </c>
      <c r="E282" s="129">
        <v>30000</v>
      </c>
      <c r="F282" s="88" t="s">
        <v>251</v>
      </c>
    </row>
    <row r="283" spans="1:6" ht="21" customHeight="1" x14ac:dyDescent="0.15">
      <c r="A283" s="245"/>
      <c r="B283" s="246"/>
      <c r="C283" s="49" t="s">
        <v>660</v>
      </c>
      <c r="D283" s="46" t="s">
        <v>660</v>
      </c>
      <c r="E283" s="129">
        <v>1825600</v>
      </c>
      <c r="F283" s="88" t="s">
        <v>251</v>
      </c>
    </row>
    <row r="284" spans="1:6" ht="21" customHeight="1" x14ac:dyDescent="0.15">
      <c r="A284" s="245"/>
      <c r="B284" s="246"/>
      <c r="C284" s="49" t="s">
        <v>661</v>
      </c>
      <c r="D284" s="46" t="s">
        <v>662</v>
      </c>
      <c r="E284" s="129">
        <v>25910</v>
      </c>
      <c r="F284" s="88" t="s">
        <v>266</v>
      </c>
    </row>
    <row r="285" spans="1:6" ht="21" customHeight="1" x14ac:dyDescent="0.15">
      <c r="A285" s="245"/>
      <c r="B285" s="246"/>
      <c r="C285" s="49" t="s">
        <v>663</v>
      </c>
      <c r="D285" s="46" t="s">
        <v>664</v>
      </c>
      <c r="E285" s="129">
        <v>2400</v>
      </c>
      <c r="F285" s="88" t="s">
        <v>251</v>
      </c>
    </row>
    <row r="286" spans="1:6" ht="21" customHeight="1" x14ac:dyDescent="0.15">
      <c r="A286" s="245"/>
      <c r="B286" s="246"/>
      <c r="C286" s="49" t="s">
        <v>665</v>
      </c>
      <c r="D286" s="46" t="s">
        <v>666</v>
      </c>
      <c r="E286" s="129">
        <v>283320</v>
      </c>
      <c r="F286" s="88" t="s">
        <v>194</v>
      </c>
    </row>
    <row r="287" spans="1:6" ht="21" customHeight="1" x14ac:dyDescent="0.15">
      <c r="A287" s="245"/>
      <c r="B287" s="246"/>
      <c r="C287" s="49" t="s">
        <v>667</v>
      </c>
      <c r="D287" s="46" t="s">
        <v>668</v>
      </c>
      <c r="E287" s="129">
        <v>192000</v>
      </c>
      <c r="F287" s="88" t="s">
        <v>341</v>
      </c>
    </row>
    <row r="288" spans="1:6" ht="21" customHeight="1" x14ac:dyDescent="0.15">
      <c r="A288" s="245"/>
      <c r="B288" s="246"/>
      <c r="C288" s="49" t="s">
        <v>669</v>
      </c>
      <c r="D288" s="46" t="s">
        <v>670</v>
      </c>
      <c r="E288" s="129">
        <v>11000</v>
      </c>
      <c r="F288" s="88" t="s">
        <v>266</v>
      </c>
    </row>
    <row r="289" spans="1:6" ht="21" customHeight="1" x14ac:dyDescent="0.15">
      <c r="A289" s="245"/>
      <c r="B289" s="246"/>
      <c r="C289" s="49" t="s">
        <v>671</v>
      </c>
      <c r="D289" s="46" t="s">
        <v>672</v>
      </c>
      <c r="E289" s="129">
        <v>178985</v>
      </c>
      <c r="F289" s="88" t="s">
        <v>194</v>
      </c>
    </row>
    <row r="290" spans="1:6" ht="21" customHeight="1" x14ac:dyDescent="0.15">
      <c r="A290" s="245"/>
      <c r="B290" s="246"/>
      <c r="C290" s="49" t="s">
        <v>673</v>
      </c>
      <c r="D290" s="46" t="s">
        <v>674</v>
      </c>
      <c r="E290" s="129">
        <v>305000</v>
      </c>
      <c r="F290" s="88" t="s">
        <v>194</v>
      </c>
    </row>
    <row r="291" spans="1:6" ht="21" customHeight="1" x14ac:dyDescent="0.15">
      <c r="A291" s="247"/>
      <c r="B291" s="248"/>
      <c r="C291" s="49" t="s">
        <v>487</v>
      </c>
      <c r="D291" s="46" t="s">
        <v>675</v>
      </c>
      <c r="E291" s="129">
        <v>19000</v>
      </c>
      <c r="F291" s="88" t="s">
        <v>194</v>
      </c>
    </row>
    <row r="292" spans="1:6" ht="21" customHeight="1" x14ac:dyDescent="0.15">
      <c r="A292" s="243" t="s">
        <v>697</v>
      </c>
      <c r="B292" s="244"/>
      <c r="C292" s="49" t="s">
        <v>676</v>
      </c>
      <c r="D292" s="46" t="s">
        <v>677</v>
      </c>
      <c r="E292" s="129">
        <v>60070</v>
      </c>
      <c r="F292" s="88" t="s">
        <v>194</v>
      </c>
    </row>
    <row r="293" spans="1:6" ht="21" customHeight="1" x14ac:dyDescent="0.15">
      <c r="A293" s="245"/>
      <c r="B293" s="246"/>
      <c r="C293" s="49" t="s">
        <v>499</v>
      </c>
      <c r="D293" s="46" t="s">
        <v>678</v>
      </c>
      <c r="E293" s="129">
        <v>183300</v>
      </c>
      <c r="F293" s="88" t="s">
        <v>193</v>
      </c>
    </row>
    <row r="294" spans="1:6" ht="21" customHeight="1" x14ac:dyDescent="0.15">
      <c r="A294" s="245"/>
      <c r="B294" s="246"/>
      <c r="C294" s="49" t="s">
        <v>679</v>
      </c>
      <c r="D294" s="46" t="s">
        <v>680</v>
      </c>
      <c r="E294" s="129">
        <v>1111920</v>
      </c>
      <c r="F294" s="88" t="s">
        <v>266</v>
      </c>
    </row>
    <row r="295" spans="1:6" ht="21" customHeight="1" x14ac:dyDescent="0.15">
      <c r="A295" s="245"/>
      <c r="B295" s="246"/>
      <c r="C295" s="49" t="s">
        <v>681</v>
      </c>
      <c r="D295" s="46" t="s">
        <v>682</v>
      </c>
      <c r="E295" s="129">
        <v>4967037</v>
      </c>
      <c r="F295" s="88" t="s">
        <v>266</v>
      </c>
    </row>
    <row r="296" spans="1:6" ht="21" customHeight="1" x14ac:dyDescent="0.15">
      <c r="A296" s="245"/>
      <c r="B296" s="246"/>
      <c r="C296" s="49" t="s">
        <v>683</v>
      </c>
      <c r="D296" s="46" t="s">
        <v>684</v>
      </c>
      <c r="E296" s="129">
        <v>2500</v>
      </c>
      <c r="F296" s="88" t="s">
        <v>251</v>
      </c>
    </row>
    <row r="297" spans="1:6" ht="21" customHeight="1" x14ac:dyDescent="0.15">
      <c r="A297" s="245"/>
      <c r="B297" s="246"/>
      <c r="C297" s="49" t="s">
        <v>685</v>
      </c>
      <c r="D297" s="46" t="s">
        <v>686</v>
      </c>
      <c r="E297" s="129">
        <v>68000</v>
      </c>
      <c r="F297" s="88" t="s">
        <v>194</v>
      </c>
    </row>
    <row r="298" spans="1:6" ht="21" customHeight="1" x14ac:dyDescent="0.15">
      <c r="A298" s="245"/>
      <c r="B298" s="246"/>
      <c r="C298" s="49" t="s">
        <v>687</v>
      </c>
      <c r="D298" s="46" t="s">
        <v>688</v>
      </c>
      <c r="E298" s="129">
        <v>65800</v>
      </c>
      <c r="F298" s="88" t="s">
        <v>194</v>
      </c>
    </row>
    <row r="299" spans="1:6" ht="21" customHeight="1" x14ac:dyDescent="0.15">
      <c r="A299" s="245"/>
      <c r="B299" s="246"/>
      <c r="C299" s="49" t="s">
        <v>689</v>
      </c>
      <c r="D299" s="46" t="s">
        <v>195</v>
      </c>
      <c r="E299" s="129">
        <v>1382000</v>
      </c>
      <c r="F299" s="88" t="s">
        <v>251</v>
      </c>
    </row>
    <row r="300" spans="1:6" ht="21" customHeight="1" x14ac:dyDescent="0.15">
      <c r="A300" s="245"/>
      <c r="B300" s="246"/>
      <c r="C300" s="49" t="s">
        <v>690</v>
      </c>
      <c r="D300" s="46" t="s">
        <v>691</v>
      </c>
      <c r="E300" s="129">
        <v>10000</v>
      </c>
      <c r="F300" s="88" t="s">
        <v>341</v>
      </c>
    </row>
    <row r="301" spans="1:6" ht="21" customHeight="1" x14ac:dyDescent="0.15">
      <c r="A301" s="245"/>
      <c r="B301" s="246"/>
      <c r="C301" s="49" t="s">
        <v>692</v>
      </c>
      <c r="D301" s="46" t="s">
        <v>693</v>
      </c>
      <c r="E301" s="129">
        <v>152000</v>
      </c>
      <c r="F301" s="88" t="s">
        <v>193</v>
      </c>
    </row>
    <row r="302" spans="1:6" ht="21" customHeight="1" x14ac:dyDescent="0.15">
      <c r="A302" s="245"/>
      <c r="B302" s="246"/>
      <c r="C302" s="49" t="s">
        <v>296</v>
      </c>
      <c r="D302" s="46" t="s">
        <v>694</v>
      </c>
      <c r="E302" s="129">
        <v>100000</v>
      </c>
      <c r="F302" s="88" t="s">
        <v>194</v>
      </c>
    </row>
    <row r="303" spans="1:6" ht="21" customHeight="1" x14ac:dyDescent="0.15">
      <c r="A303" s="245"/>
      <c r="B303" s="246"/>
      <c r="C303" s="49" t="s">
        <v>695</v>
      </c>
      <c r="D303" s="46" t="s">
        <v>696</v>
      </c>
      <c r="E303" s="129">
        <v>237334000</v>
      </c>
      <c r="F303" s="88" t="s">
        <v>280</v>
      </c>
    </row>
    <row r="304" spans="1:6" ht="21" customHeight="1" x14ac:dyDescent="0.15">
      <c r="A304" s="247"/>
      <c r="B304" s="248"/>
      <c r="C304" s="50" t="s">
        <v>131</v>
      </c>
      <c r="D304" s="60"/>
      <c r="E304" s="129">
        <f>SUM(E9:E303)</f>
        <v>1548308825</v>
      </c>
      <c r="F304" s="51"/>
    </row>
    <row r="305" spans="1:6" ht="21" customHeight="1" x14ac:dyDescent="0.15">
      <c r="A305" s="256" t="s">
        <v>43</v>
      </c>
      <c r="B305" s="257"/>
      <c r="C305" s="51"/>
      <c r="D305" s="60"/>
      <c r="E305" s="128">
        <f>E8+E304</f>
        <v>1572425778</v>
      </c>
      <c r="F305" s="51"/>
    </row>
    <row r="306" spans="1:6" ht="3.75" customHeight="1" x14ac:dyDescent="0.15"/>
    <row r="307" spans="1:6" ht="12" customHeight="1" x14ac:dyDescent="0.15"/>
  </sheetData>
  <mergeCells count="16">
    <mergeCell ref="A268:B291"/>
    <mergeCell ref="A292:B304"/>
    <mergeCell ref="A3:B3"/>
    <mergeCell ref="A4:B8"/>
    <mergeCell ref="A305:B305"/>
    <mergeCell ref="A9:B27"/>
    <mergeCell ref="A28:B51"/>
    <mergeCell ref="A52:B75"/>
    <mergeCell ref="A76:B99"/>
    <mergeCell ref="A100:B123"/>
    <mergeCell ref="A124:B147"/>
    <mergeCell ref="A148:B171"/>
    <mergeCell ref="A172:B195"/>
    <mergeCell ref="A196:B219"/>
    <mergeCell ref="A220:B243"/>
    <mergeCell ref="A244:B267"/>
  </mergeCells>
  <phoneticPr fontId="5"/>
  <printOptions horizontalCentered="1"/>
  <pageMargins left="0.59055118110236227" right="0.59055118110236227" top="0.94488188976377963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有形固定資産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有形固定資産!Print_Area</vt:lpstr>
      <vt:lpstr>基金!Print_Titles</vt:lpstr>
      <vt:lpstr>投資及び出資金!Print_Titles</vt:lpstr>
      <vt:lpstr>補助金!Print_Titles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井木　広夢</cp:lastModifiedBy>
  <cp:lastPrinted>2019-04-25T00:13:11Z</cp:lastPrinted>
  <dcterms:created xsi:type="dcterms:W3CDTF">2014-03-27T08:10:30Z</dcterms:created>
  <dcterms:modified xsi:type="dcterms:W3CDTF">2019-04-25T00:20:40Z</dcterms:modified>
</cp:coreProperties>
</file>