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Bas104\データ等保存先\245建設水道課\Ｒ7年度\01　建設\100　NN共通\R7物価高騰対応重点支援地方創生臨時交付金（吉賀町独自制度）\3.補助金要綱制定\補助率7／10バージョン（採用）\様式データ　済\"/>
    </mc:Choice>
  </mc:AlternateContent>
  <xr:revisionPtr revIDLastSave="0" documentId="13_ncr:1_{0D42C519-D2ED-47CF-84BB-E8CB76798E78}" xr6:coauthVersionLast="36" xr6:coauthVersionMax="36" xr10:uidLastSave="{00000000-0000-0000-0000-000000000000}"/>
  <bookViews>
    <workbookView xWindow="0" yWindow="0" windowWidth="13845" windowHeight="11355" xr2:uid="{A0E2A88B-F905-4E0A-AC95-890B3B6C36BF}"/>
  </bookViews>
  <sheets>
    <sheet name="入力シート" sheetId="1" r:id="rId1"/>
    <sheet name="単価表" sheetId="2" r:id="rId2"/>
    <sheet name="計算式" sheetId="3" r:id="rId3"/>
  </sheets>
  <definedNames>
    <definedName name="_xlnm.Print_Area" localSheetId="2">計算式!$A$1:$L$28</definedName>
    <definedName name="_xlnm.Print_Area" localSheetId="0">入力シート!$A$1:$O$34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6" i="2" l="1"/>
  <c r="P33" i="2"/>
  <c r="R14" i="2"/>
  <c r="R3" i="2"/>
  <c r="Q3" i="2"/>
  <c r="P21" i="2" l="1"/>
  <c r="S14" i="2"/>
  <c r="N18" i="1" s="1"/>
  <c r="P28" i="2"/>
  <c r="P27" i="2"/>
  <c r="P18" i="2"/>
  <c r="Q14" i="2"/>
  <c r="P16" i="2"/>
  <c r="P15" i="2"/>
  <c r="P8" i="2"/>
  <c r="P7" i="2"/>
  <c r="P4" i="2"/>
  <c r="C18" i="1" l="1"/>
  <c r="D18" i="1"/>
  <c r="E18" i="1"/>
  <c r="G18" i="1"/>
  <c r="H18" i="1"/>
  <c r="I18" i="1"/>
  <c r="J18" i="1"/>
  <c r="F18" i="1"/>
  <c r="K18" i="1"/>
  <c r="L18" i="1"/>
  <c r="M18" i="1"/>
  <c r="Q26" i="2"/>
  <c r="P31" i="2"/>
  <c r="S26" i="2" s="1"/>
  <c r="P19" i="2"/>
  <c r="O14" i="1" l="1"/>
  <c r="P30" i="2"/>
  <c r="P29" i="2"/>
  <c r="P26" i="2"/>
  <c r="P17" i="2"/>
  <c r="P14" i="2"/>
  <c r="P5" i="2"/>
  <c r="P6" i="2"/>
  <c r="P3" i="2"/>
  <c r="S3" i="2" l="1"/>
  <c r="M16" i="1" l="1"/>
  <c r="K16" i="1"/>
  <c r="F16" i="1"/>
  <c r="J16" i="1"/>
  <c r="H16" i="1"/>
  <c r="D16" i="1"/>
  <c r="J20" i="1"/>
  <c r="H20" i="1"/>
  <c r="D20" i="1"/>
  <c r="M20" i="1"/>
  <c r="K20" i="1"/>
  <c r="F20" i="1"/>
  <c r="C16" i="1"/>
  <c r="E16" i="1"/>
  <c r="N16" i="1"/>
  <c r="L16" i="1"/>
  <c r="I16" i="1"/>
  <c r="G16" i="1"/>
  <c r="N20" i="1"/>
  <c r="L20" i="1"/>
  <c r="I20" i="1"/>
  <c r="G20" i="1"/>
  <c r="E20" i="1"/>
  <c r="C20" i="1"/>
  <c r="K22" i="1" l="1"/>
  <c r="J22" i="1"/>
  <c r="M22" i="1"/>
  <c r="H22" i="1"/>
  <c r="F22" i="1"/>
  <c r="D22" i="1"/>
  <c r="O20" i="1"/>
  <c r="L22" i="1"/>
  <c r="O18" i="1"/>
  <c r="N22" i="1"/>
  <c r="G22" i="1"/>
  <c r="I22" i="1"/>
  <c r="E22" i="1"/>
  <c r="O16" i="1"/>
  <c r="C22" i="1"/>
  <c r="O22" i="1" l="1"/>
  <c r="A31" i="1" s="1"/>
  <c r="P32" i="1" s="1"/>
  <c r="I31" i="1" l="1"/>
</calcChain>
</file>

<file path=xl/sharedStrings.xml><?xml version="1.0" encoding="utf-8"?>
<sst xmlns="http://schemas.openxmlformats.org/spreadsheetml/2006/main" count="111" uniqueCount="81">
  <si>
    <t>様式第3号（第7条関係）</t>
    <rPh sb="0" eb="2">
      <t>ヨウシキ</t>
    </rPh>
    <rPh sb="2" eb="3">
      <t>ダイ</t>
    </rPh>
    <rPh sb="4" eb="5">
      <t>ゴウ</t>
    </rPh>
    <rPh sb="6" eb="7">
      <t>ダイ</t>
    </rPh>
    <rPh sb="8" eb="9">
      <t>ジョウ</t>
    </rPh>
    <rPh sb="9" eb="11">
      <t>カンケイ</t>
    </rPh>
    <phoneticPr fontId="1"/>
  </si>
  <si>
    <t>計算表</t>
  </si>
  <si>
    <t>電気料金種別</t>
  </si>
  <si>
    <t>４月</t>
  </si>
  <si>
    <t>５月</t>
  </si>
  <si>
    <t>６月</t>
  </si>
  <si>
    <t>７月</t>
  </si>
  <si>
    <t>９月</t>
  </si>
  <si>
    <t>計</t>
  </si>
  <si>
    <t>（ｋｗｈ）</t>
  </si>
  <si>
    <t>基本料金高騰分</t>
  </si>
  <si>
    <t>（円）</t>
  </si>
  <si>
    <t>電力量料金高騰分</t>
  </si>
  <si>
    <t>燃料費調整額高騰分</t>
  </si>
  <si>
    <t>電気料金高騰分</t>
  </si>
  <si>
    <t>・・・（Ａ）</t>
  </si>
  <si>
    <t>・・・（Ｂ）</t>
  </si>
  <si>
    <t>吉賀町農業水利施設電気料金高騰緊急対策事業補助金申請額計算表</t>
  </si>
  <si>
    <t>　代　表　者　名</t>
    <phoneticPr fontId="1"/>
  </si>
  <si>
    <t>　施　　設　　名</t>
    <phoneticPr fontId="1"/>
  </si>
  <si>
    <t>　契　約　種　別</t>
    <phoneticPr fontId="1"/>
  </si>
  <si>
    <t>　契約電力（ｋｗ）</t>
    <phoneticPr fontId="1"/>
  </si>
  <si>
    <t>　力　　　率（％）</t>
    <phoneticPr fontId="1"/>
  </si>
  <si>
    <t>　電気料金高騰分計（円）</t>
    <phoneticPr fontId="1"/>
  </si>
  <si>
    <t>　その他補助金（円）</t>
    <phoneticPr fontId="1"/>
  </si>
  <si>
    <t>　交付申請額（円）</t>
    <phoneticPr fontId="1"/>
  </si>
  <si>
    <t>（円）</t>
    <phoneticPr fontId="1"/>
  </si>
  <si>
    <t>中国電力単価表</t>
    <rPh sb="0" eb="2">
      <t>チュウゴク</t>
    </rPh>
    <rPh sb="2" eb="4">
      <t>デンリョク</t>
    </rPh>
    <rPh sb="4" eb="7">
      <t>タンカヒョウ</t>
    </rPh>
    <phoneticPr fontId="1"/>
  </si>
  <si>
    <t>【農事用電力A】</t>
    <rPh sb="1" eb="4">
      <t>ノウジヨウ</t>
    </rPh>
    <rPh sb="4" eb="6">
      <t>デンリョク</t>
    </rPh>
    <phoneticPr fontId="1"/>
  </si>
  <si>
    <t>単位：円</t>
    <rPh sb="0" eb="2">
      <t>タンイ</t>
    </rPh>
    <rPh sb="3" eb="4">
      <t>エン</t>
    </rPh>
    <phoneticPr fontId="1"/>
  </si>
  <si>
    <t>基本料金</t>
    <rPh sb="0" eb="4">
      <t>キホンリョウキン</t>
    </rPh>
    <phoneticPr fontId="1"/>
  </si>
  <si>
    <t>種別</t>
    <rPh sb="0" eb="2">
      <t>シュベツ</t>
    </rPh>
    <phoneticPr fontId="1"/>
  </si>
  <si>
    <t>月</t>
    <rPh sb="0" eb="1">
      <t>ツキ</t>
    </rPh>
    <phoneticPr fontId="1"/>
  </si>
  <si>
    <t>農事用電力A（低圧）</t>
    <rPh sb="0" eb="2">
      <t>ノウジ</t>
    </rPh>
    <rPh sb="2" eb="3">
      <t>ヨウ</t>
    </rPh>
    <rPh sb="3" eb="5">
      <t>デンリョク</t>
    </rPh>
    <rPh sb="7" eb="9">
      <t>テイアツ</t>
    </rPh>
    <phoneticPr fontId="1"/>
  </si>
  <si>
    <t>R2</t>
    <phoneticPr fontId="1"/>
  </si>
  <si>
    <t>R3</t>
    <phoneticPr fontId="1"/>
  </si>
  <si>
    <t>R4</t>
    <phoneticPr fontId="1"/>
  </si>
  <si>
    <t>R5</t>
    <phoneticPr fontId="1"/>
  </si>
  <si>
    <t>R6</t>
    <phoneticPr fontId="1"/>
  </si>
  <si>
    <t>R7</t>
    <phoneticPr fontId="1"/>
  </si>
  <si>
    <t>※夏季単価（７～９月）</t>
    <rPh sb="1" eb="3">
      <t>カキ</t>
    </rPh>
    <rPh sb="3" eb="5">
      <t>タンカ</t>
    </rPh>
    <rPh sb="9" eb="10">
      <t>ガツ</t>
    </rPh>
    <phoneticPr fontId="1"/>
  </si>
  <si>
    <t>電力量料金</t>
    <rPh sb="0" eb="3">
      <t>デンリョクリョウ</t>
    </rPh>
    <rPh sb="3" eb="5">
      <t>リョウキン</t>
    </rPh>
    <phoneticPr fontId="1"/>
  </si>
  <si>
    <t>燃料費調整額</t>
    <rPh sb="0" eb="3">
      <t>ネンリョウヒ</t>
    </rPh>
    <rPh sb="3" eb="5">
      <t>チョウセイ</t>
    </rPh>
    <rPh sb="5" eb="6">
      <t>ガク</t>
    </rPh>
    <phoneticPr fontId="1"/>
  </si>
  <si>
    <t>申請額の計算</t>
    <rPh sb="0" eb="3">
      <t>シンセイガク</t>
    </rPh>
    <rPh sb="4" eb="6">
      <t>ケイサン</t>
    </rPh>
    <phoneticPr fontId="1"/>
  </si>
  <si>
    <t>２．電力量料金高騰分</t>
    <rPh sb="2" eb="5">
      <t>デンリョクリョウ</t>
    </rPh>
    <rPh sb="5" eb="7">
      <t>リョウキン</t>
    </rPh>
    <rPh sb="7" eb="10">
      <t>コウトウブン</t>
    </rPh>
    <phoneticPr fontId="1"/>
  </si>
  <si>
    <t>３．燃料費調整額高騰分</t>
    <rPh sb="2" eb="5">
      <t>ネンリョウヒ</t>
    </rPh>
    <rPh sb="5" eb="7">
      <t>チョウセイ</t>
    </rPh>
    <rPh sb="7" eb="8">
      <t>ガク</t>
    </rPh>
    <rPh sb="8" eb="11">
      <t>コウトウブン</t>
    </rPh>
    <phoneticPr fontId="1"/>
  </si>
  <si>
    <t>４．電気料金高騰分計</t>
    <rPh sb="2" eb="4">
      <t>デンキ</t>
    </rPh>
    <rPh sb="4" eb="6">
      <t>リョウキン</t>
    </rPh>
    <rPh sb="6" eb="9">
      <t>コウトウブン</t>
    </rPh>
    <rPh sb="9" eb="10">
      <t>ケイ</t>
    </rPh>
    <phoneticPr fontId="1"/>
  </si>
  <si>
    <t>（Ａ）電気料金高騰分計＝基本料金高騰分＋電力量料金高騰分＋燃料費調整額高騰分</t>
    <rPh sb="3" eb="5">
      <t>デンキ</t>
    </rPh>
    <rPh sb="5" eb="7">
      <t>リョウキン</t>
    </rPh>
    <rPh sb="7" eb="10">
      <t>コウトウブン</t>
    </rPh>
    <rPh sb="10" eb="11">
      <t>ケイ</t>
    </rPh>
    <rPh sb="12" eb="14">
      <t>キホン</t>
    </rPh>
    <rPh sb="14" eb="16">
      <t>リョウキン</t>
    </rPh>
    <rPh sb="16" eb="19">
      <t>コウトウブン</t>
    </rPh>
    <rPh sb="20" eb="23">
      <t>デンリョクリョウ</t>
    </rPh>
    <rPh sb="23" eb="25">
      <t>リョウキン</t>
    </rPh>
    <rPh sb="25" eb="28">
      <t>コウトウブン</t>
    </rPh>
    <rPh sb="29" eb="32">
      <t>ネンリョウヒ</t>
    </rPh>
    <rPh sb="32" eb="34">
      <t>チョウセイ</t>
    </rPh>
    <rPh sb="34" eb="35">
      <t>ガク</t>
    </rPh>
    <rPh sb="35" eb="38">
      <t>コウトウブン</t>
    </rPh>
    <phoneticPr fontId="1"/>
  </si>
  <si>
    <t>５．交付申請額</t>
    <rPh sb="2" eb="4">
      <t>コウフ</t>
    </rPh>
    <rPh sb="4" eb="7">
      <t>シンセイガク</t>
    </rPh>
    <phoneticPr fontId="1"/>
  </si>
  <si>
    <t>　　契約種別の選択</t>
    <rPh sb="2" eb="4">
      <t>ケイヤク</t>
    </rPh>
    <rPh sb="4" eb="6">
      <t>シュベツ</t>
    </rPh>
    <rPh sb="7" eb="9">
      <t>センタク</t>
    </rPh>
    <phoneticPr fontId="1"/>
  </si>
  <si>
    <t>契約種別</t>
    <rPh sb="0" eb="2">
      <t>ケイヤク</t>
    </rPh>
    <rPh sb="2" eb="4">
      <t>シュベツ</t>
    </rPh>
    <phoneticPr fontId="1"/>
  </si>
  <si>
    <t>農事用電力Ａ（低圧）</t>
    <rPh sb="0" eb="2">
      <t>ノウジ</t>
    </rPh>
    <rPh sb="2" eb="3">
      <t>ヨウ</t>
    </rPh>
    <rPh sb="3" eb="5">
      <t>デンリョク</t>
    </rPh>
    <rPh sb="7" eb="9">
      <t>テイアツ</t>
    </rPh>
    <phoneticPr fontId="1"/>
  </si>
  <si>
    <t>※左記に記載の契約種別以外の場合は、別途協議すること。</t>
    <rPh sb="1" eb="3">
      <t>サキ</t>
    </rPh>
    <phoneticPr fontId="16"/>
  </si>
  <si>
    <t>単年平均</t>
    <rPh sb="0" eb="2">
      <t>タンネン</t>
    </rPh>
    <rPh sb="2" eb="4">
      <t>ヘイキン</t>
    </rPh>
    <phoneticPr fontId="1"/>
  </si>
  <si>
    <t>ｋｗ</t>
    <phoneticPr fontId="1"/>
  </si>
  <si>
    <t>％</t>
    <phoneticPr fontId="1"/>
  </si>
  <si>
    <t>農事用電力Ａ</t>
    <rPh sb="0" eb="5">
      <t>ノウジヨウデンリョク</t>
    </rPh>
    <phoneticPr fontId="1"/>
  </si>
  <si>
    <t>切捨て</t>
    <rPh sb="0" eb="2">
      <t>キリス</t>
    </rPh>
    <phoneticPr fontId="1"/>
  </si>
  <si>
    <t>　団　　体　　名</t>
    <rPh sb="1" eb="2">
      <t>ダン</t>
    </rPh>
    <rPh sb="4" eb="5">
      <t>カラダ</t>
    </rPh>
    <rPh sb="7" eb="8">
      <t>ナ</t>
    </rPh>
    <phoneticPr fontId="1"/>
  </si>
  <si>
    <t>切捨て</t>
    <rPh sb="0" eb="2">
      <t>キリス</t>
    </rPh>
    <phoneticPr fontId="1"/>
  </si>
  <si>
    <t>少数第2位まで</t>
    <rPh sb="0" eb="2">
      <t>ショウスウ</t>
    </rPh>
    <rPh sb="2" eb="3">
      <t>ダイ</t>
    </rPh>
    <rPh sb="4" eb="5">
      <t>イ</t>
    </rPh>
    <phoneticPr fontId="1"/>
  </si>
  <si>
    <r>
      <rPr>
        <sz val="14"/>
        <color theme="1"/>
        <rFont val="游ゴシック"/>
        <family val="3"/>
        <charset val="128"/>
        <scheme val="minor"/>
      </rPr>
      <t>１．基本料金高騰分</t>
    </r>
    <r>
      <rPr>
        <sz val="11"/>
        <color theme="1"/>
        <rFont val="游ゴシック"/>
        <family val="2"/>
        <charset val="128"/>
        <scheme val="minor"/>
      </rPr>
      <t>（農事用電力Ａ（低圧）)</t>
    </r>
    <rPh sb="2" eb="4">
      <t>キホン</t>
    </rPh>
    <rPh sb="4" eb="6">
      <t>リョウキン</t>
    </rPh>
    <rPh sb="6" eb="9">
      <t>コウトウブン</t>
    </rPh>
    <phoneticPr fontId="1"/>
  </si>
  <si>
    <t>（Ｅ）交付申請額＝（（Ａ）電気料金高騰分計－他補助金）×７／１０</t>
    <rPh sb="3" eb="5">
      <t>コウフ</t>
    </rPh>
    <rPh sb="5" eb="8">
      <t>シンセイガク</t>
    </rPh>
    <rPh sb="13" eb="15">
      <t>デンキ</t>
    </rPh>
    <rPh sb="15" eb="17">
      <t>リョウキン</t>
    </rPh>
    <rPh sb="17" eb="20">
      <t>コウトウブン</t>
    </rPh>
    <rPh sb="20" eb="21">
      <t>ケイ</t>
    </rPh>
    <rPh sb="22" eb="23">
      <t>ホカ</t>
    </rPh>
    <rPh sb="23" eb="26">
      <t>ホジョキン</t>
    </rPh>
    <phoneticPr fontId="1"/>
  </si>
  <si>
    <t>・・・｛（Ａ）－（Ｂ）｝の７／１０</t>
    <phoneticPr fontId="1"/>
  </si>
  <si>
    <t>※１，０００円未満切捨て</t>
    <phoneticPr fontId="1"/>
  </si>
  <si>
    <t>基本料金高騰分＝契約電力（kw）×（１－（力率（％）－８５)／１００）×（Ｒ７－（Ｒ３～Ｒ４の単価の平均）（円/kwh））</t>
    <rPh sb="0" eb="2">
      <t>キホン</t>
    </rPh>
    <rPh sb="2" eb="4">
      <t>リョウキン</t>
    </rPh>
    <rPh sb="4" eb="7">
      <t>コウトウブン</t>
    </rPh>
    <rPh sb="8" eb="10">
      <t>ケイヤク</t>
    </rPh>
    <rPh sb="10" eb="12">
      <t>デンリョク</t>
    </rPh>
    <rPh sb="21" eb="23">
      <t>リキリツ</t>
    </rPh>
    <rPh sb="47" eb="49">
      <t>タンカ</t>
    </rPh>
    <rPh sb="50" eb="52">
      <t>ヘイキン</t>
    </rPh>
    <rPh sb="54" eb="55">
      <t>エン</t>
    </rPh>
    <phoneticPr fontId="1"/>
  </si>
  <si>
    <t>電力量料金高騰分＝（Ｒ７－（Ｒ３～Ｒ４単価の平均（円／kwh））×使用電力量（kwh）</t>
    <rPh sb="0" eb="3">
      <t>デンリョクリョウ</t>
    </rPh>
    <rPh sb="3" eb="5">
      <t>リョウキン</t>
    </rPh>
    <rPh sb="5" eb="8">
      <t>コウトウブン</t>
    </rPh>
    <rPh sb="19" eb="21">
      <t>タンカ</t>
    </rPh>
    <rPh sb="22" eb="24">
      <t>ヘイキン</t>
    </rPh>
    <rPh sb="25" eb="26">
      <t>エン</t>
    </rPh>
    <rPh sb="33" eb="35">
      <t>シヨウ</t>
    </rPh>
    <rPh sb="35" eb="37">
      <t>デンリョク</t>
    </rPh>
    <rPh sb="37" eb="38">
      <t>リョウ</t>
    </rPh>
    <phoneticPr fontId="1"/>
  </si>
  <si>
    <t>燃料費調整額高騰分＝（Ｒ７－（Ｒ３～Ｒ４単価の平均（円／kwh））×使用電力量（kwh）</t>
    <rPh sb="0" eb="5">
      <t>ネンリョウヒチョウセイ</t>
    </rPh>
    <rPh sb="5" eb="6">
      <t>ガク</t>
    </rPh>
    <rPh sb="6" eb="9">
      <t>コウトウブン</t>
    </rPh>
    <phoneticPr fontId="1"/>
  </si>
  <si>
    <t>１０月</t>
    <phoneticPr fontId="1"/>
  </si>
  <si>
    <t>１１月</t>
  </si>
  <si>
    <t>１２月</t>
  </si>
  <si>
    <t>１月</t>
    <rPh sb="1" eb="2">
      <t>ガツ</t>
    </rPh>
    <phoneticPr fontId="1"/>
  </si>
  <si>
    <t>２月</t>
  </si>
  <si>
    <t>３月</t>
  </si>
  <si>
    <t>８月</t>
    <rPh sb="1" eb="2">
      <t>ガツ</t>
    </rPh>
    <phoneticPr fontId="1"/>
  </si>
  <si>
    <t>※請求書の発行は翌月となるので、１０月の欄には１１月発行の電気量を転記すること。（以下同様）</t>
    <phoneticPr fontId="1"/>
  </si>
  <si>
    <t>R3～R4平均</t>
    <rPh sb="5" eb="7">
      <t>ヘイキン</t>
    </rPh>
    <phoneticPr fontId="1"/>
  </si>
  <si>
    <t>R7平均－（R3～R4平均）</t>
    <rPh sb="2" eb="4">
      <t>ヘイキン</t>
    </rPh>
    <rPh sb="11" eb="13">
      <t>ヘイキン</t>
    </rPh>
    <phoneticPr fontId="1"/>
  </si>
  <si>
    <t>令和６年</t>
    <rPh sb="0" eb="2">
      <t>レイワ</t>
    </rPh>
    <rPh sb="3" eb="4">
      <t>ネン</t>
    </rPh>
    <phoneticPr fontId="1"/>
  </si>
  <si>
    <t>令和７年</t>
    <rPh sb="0" eb="2">
      <t>レイワ</t>
    </rPh>
    <rPh sb="3" eb="4">
      <t>ネン</t>
    </rPh>
    <phoneticPr fontId="1"/>
  </si>
  <si>
    <t>使用電力量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</si>
</sst>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0_ "/>
    <numFmt numFmtId="178" formatCode="#,##0.00_ ;[Red]\-#,##0.00\ "/>
  </numFmts>
  <fonts count="2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1"/>
      <color theme="1"/>
      <name val="游ゴシック"/>
      <family val="2"/>
      <charset val="128"/>
      <scheme val="minor"/>
    </font>
    <font>
      <sz val="11"/>
      <color rgb="FFFF0000"/>
      <name val="游ゴシック"/>
      <family val="2"/>
      <charset val="128"/>
      <scheme val="minor"/>
    </font>
    <font>
      <b/>
      <sz val="18"/>
      <name val="游ゴシック"/>
      <family val="3"/>
      <charset val="128"/>
      <scheme val="minor"/>
    </font>
    <font>
      <sz val="20"/>
      <color rgb="FFFF0000"/>
      <name val="游ゴシック"/>
      <family val="2"/>
      <charset val="128"/>
      <scheme val="minor"/>
    </font>
    <font>
      <sz val="11"/>
      <name val="游ゴシック"/>
      <family val="2"/>
      <charset val="128"/>
      <scheme val="minor"/>
    </font>
    <font>
      <sz val="11"/>
      <name val="游ゴシック"/>
      <family val="3"/>
      <charset val="128"/>
      <scheme val="minor"/>
    </font>
    <font>
      <sz val="11"/>
      <color rgb="FFFF0000"/>
      <name val="游ゴシック"/>
      <family val="3"/>
      <charset val="128"/>
      <scheme val="minor"/>
    </font>
    <font>
      <b/>
      <sz val="20"/>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2"/>
      <color theme="1"/>
      <name val="游ゴシック"/>
      <family val="3"/>
      <charset val="128"/>
      <scheme val="minor"/>
    </font>
    <font>
      <sz val="6"/>
      <name val="游ゴシック"/>
      <family val="3"/>
      <charset val="128"/>
      <scheme val="minor"/>
    </font>
    <font>
      <b/>
      <sz val="14"/>
      <color theme="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sz val="11"/>
      <color theme="0"/>
      <name val="游ゴシック"/>
      <family val="2"/>
      <charset val="128"/>
      <scheme val="minor"/>
    </font>
    <font>
      <sz val="11"/>
      <color theme="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cellStyleXfs>
  <cellXfs count="131">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2">
      <alignment vertical="center"/>
    </xf>
    <xf numFmtId="0" fontId="4" fillId="0" borderId="0" xfId="2" applyFill="1" applyBorder="1">
      <alignment vertical="center"/>
    </xf>
    <xf numFmtId="0" fontId="11" fillId="0" borderId="0" xfId="2" applyFont="1">
      <alignment vertical="center"/>
    </xf>
    <xf numFmtId="0" fontId="12" fillId="0" borderId="0" xfId="2" applyFont="1">
      <alignment vertical="center"/>
    </xf>
    <xf numFmtId="0" fontId="4" fillId="0" borderId="0" xfId="2" applyBorder="1">
      <alignment vertical="center"/>
    </xf>
    <xf numFmtId="0" fontId="4" fillId="0" borderId="0" xfId="2" applyFont="1">
      <alignment vertical="center"/>
    </xf>
    <xf numFmtId="38" fontId="4" fillId="0" borderId="0" xfId="2" applyNumberFormat="1" applyBorder="1">
      <alignment vertical="center"/>
    </xf>
    <xf numFmtId="176" fontId="4" fillId="0" borderId="0" xfId="2" applyNumberFormat="1" applyFill="1" applyBorder="1" applyAlignment="1">
      <alignment vertical="center" shrinkToFit="1"/>
    </xf>
    <xf numFmtId="176" fontId="4" fillId="0" borderId="0" xfId="2" applyNumberFormat="1" applyFill="1" applyBorder="1">
      <alignment vertical="center"/>
    </xf>
    <xf numFmtId="0" fontId="14" fillId="0" borderId="0" xfId="2" applyFont="1">
      <alignment vertical="center"/>
    </xf>
    <xf numFmtId="178" fontId="4" fillId="0" borderId="0" xfId="2" applyNumberFormat="1" applyBorder="1">
      <alignment vertical="center"/>
    </xf>
    <xf numFmtId="177" fontId="4" fillId="0" borderId="0" xfId="2" applyNumberFormat="1" applyBorder="1">
      <alignment vertical="center"/>
    </xf>
    <xf numFmtId="0" fontId="15" fillId="0" borderId="1" xfId="2" applyFont="1" applyBorder="1" applyAlignment="1">
      <alignment vertical="center" shrinkToFit="1"/>
    </xf>
    <xf numFmtId="0" fontId="0" fillId="0" borderId="0" xfId="2" applyFont="1">
      <alignment vertical="center"/>
    </xf>
    <xf numFmtId="38" fontId="2" fillId="0" borderId="0" xfId="0" applyNumberFormat="1" applyFont="1">
      <alignment vertical="center"/>
    </xf>
    <xf numFmtId="0" fontId="4" fillId="0" borderId="6" xfId="2" applyBorder="1" applyAlignme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2" fillId="2" borderId="14" xfId="0" applyFont="1" applyFill="1" applyBorder="1" applyAlignment="1" applyProtection="1">
      <alignment horizontal="right" vertical="center" wrapText="1"/>
      <protection locked="0"/>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20" fillId="0" borderId="3" xfId="0" applyFont="1" applyBorder="1" applyAlignment="1">
      <alignment horizontal="right" vertical="center" wrapText="1"/>
    </xf>
    <xf numFmtId="0" fontId="6" fillId="0" borderId="0" xfId="2" applyFont="1" applyFill="1" applyProtection="1">
      <alignment vertical="center"/>
    </xf>
    <xf numFmtId="0" fontId="4" fillId="0" borderId="0" xfId="2" applyFill="1" applyProtection="1">
      <alignment vertical="center"/>
    </xf>
    <xf numFmtId="0" fontId="7" fillId="0" borderId="0" xfId="2" applyFont="1" applyFill="1" applyProtection="1">
      <alignment vertical="center"/>
    </xf>
    <xf numFmtId="176" fontId="4" fillId="0" borderId="0" xfId="2" applyNumberFormat="1" applyFill="1" applyProtection="1">
      <alignment vertical="center"/>
    </xf>
    <xf numFmtId="0" fontId="4" fillId="0" borderId="0" xfId="2" applyFill="1" applyAlignment="1" applyProtection="1">
      <alignment horizontal="center" vertical="center"/>
    </xf>
    <xf numFmtId="0" fontId="0" fillId="0" borderId="0" xfId="2" applyFont="1" applyFill="1" applyAlignment="1" applyProtection="1">
      <alignment horizontal="center" vertical="center"/>
    </xf>
    <xf numFmtId="0" fontId="4" fillId="0" borderId="1" xfId="2" applyFill="1" applyBorder="1" applyProtection="1">
      <alignment vertical="center"/>
    </xf>
    <xf numFmtId="0" fontId="4" fillId="0" borderId="1" xfId="2" applyFill="1" applyBorder="1" applyAlignment="1" applyProtection="1">
      <alignment horizontal="center" vertical="center"/>
    </xf>
    <xf numFmtId="0" fontId="0" fillId="0" borderId="1" xfId="2" applyFont="1" applyFill="1" applyBorder="1" applyAlignment="1" applyProtection="1">
      <alignment horizontal="center" vertical="center"/>
    </xf>
    <xf numFmtId="0" fontId="0" fillId="0" borderId="1" xfId="2" applyFont="1" applyFill="1" applyBorder="1" applyProtection="1">
      <alignment vertical="center"/>
    </xf>
    <xf numFmtId="0" fontId="4" fillId="0" borderId="1" xfId="2" applyFill="1" applyBorder="1" applyAlignment="1" applyProtection="1">
      <alignment horizontal="right" vertical="center"/>
    </xf>
    <xf numFmtId="0" fontId="8" fillId="0" borderId="1" xfId="0" applyFont="1" applyFill="1" applyBorder="1" applyAlignment="1" applyProtection="1">
      <alignment vertical="center"/>
    </xf>
    <xf numFmtId="0" fontId="0" fillId="0" borderId="1" xfId="0" applyFill="1" applyBorder="1" applyAlignment="1" applyProtection="1">
      <alignment vertical="center"/>
    </xf>
    <xf numFmtId="40" fontId="8" fillId="0" borderId="1" xfId="1" applyNumberFormat="1" applyFont="1" applyFill="1" applyBorder="1" applyProtection="1">
      <alignment vertical="center"/>
    </xf>
    <xf numFmtId="40" fontId="0" fillId="0" borderId="1" xfId="1" applyNumberFormat="1" applyFont="1" applyFill="1" applyBorder="1" applyProtection="1">
      <alignment vertical="center"/>
    </xf>
    <xf numFmtId="0" fontId="4" fillId="0" borderId="0" xfId="2" applyFill="1" applyBorder="1" applyAlignment="1" applyProtection="1">
      <alignment vertical="center" wrapText="1"/>
    </xf>
    <xf numFmtId="0" fontId="4" fillId="0" borderId="0" xfId="2" applyFill="1" applyBorder="1" applyAlignment="1" applyProtection="1">
      <alignment horizontal="center" vertical="center" wrapText="1"/>
    </xf>
    <xf numFmtId="0" fontId="4" fillId="0" borderId="0" xfId="2" applyFill="1" applyBorder="1" applyProtection="1">
      <alignment vertical="center"/>
    </xf>
    <xf numFmtId="40" fontId="8" fillId="0" borderId="0" xfId="1" applyNumberFormat="1" applyFont="1" applyFill="1" applyBorder="1" applyProtection="1">
      <alignment vertical="center"/>
    </xf>
    <xf numFmtId="40" fontId="0" fillId="0" borderId="0" xfId="1" applyNumberFormat="1" applyFont="1" applyFill="1" applyBorder="1" applyProtection="1">
      <alignment vertical="center"/>
    </xf>
    <xf numFmtId="0" fontId="4" fillId="0" borderId="0" xfId="2" applyFill="1" applyBorder="1" applyAlignment="1" applyProtection="1">
      <alignment vertical="center"/>
    </xf>
    <xf numFmtId="40" fontId="8" fillId="0" borderId="0" xfId="3" applyNumberFormat="1" applyFont="1" applyFill="1" applyBorder="1" applyProtection="1">
      <alignment vertical="center"/>
    </xf>
    <xf numFmtId="40" fontId="0" fillId="0" borderId="0" xfId="3" applyNumberFormat="1" applyFont="1" applyFill="1" applyBorder="1" applyProtection="1">
      <alignment vertical="center"/>
    </xf>
    <xf numFmtId="40" fontId="9" fillId="0" borderId="1" xfId="1" applyNumberFormat="1" applyFont="1" applyFill="1" applyBorder="1" applyProtection="1">
      <alignment vertical="center"/>
    </xf>
    <xf numFmtId="0" fontId="0" fillId="0" borderId="0" xfId="2" applyFont="1" applyFill="1" applyBorder="1" applyProtection="1">
      <alignment vertical="center"/>
    </xf>
    <xf numFmtId="40" fontId="9" fillId="0" borderId="0" xfId="1" applyNumberFormat="1" applyFont="1" applyFill="1" applyBorder="1" applyProtection="1">
      <alignment vertical="center"/>
    </xf>
    <xf numFmtId="4" fontId="9" fillId="0" borderId="1" xfId="1" applyNumberFormat="1" applyFont="1" applyFill="1" applyBorder="1" applyProtection="1">
      <alignment vertical="center"/>
    </xf>
    <xf numFmtId="4" fontId="9" fillId="0" borderId="1" xfId="1" applyNumberFormat="1" applyFont="1" applyFill="1" applyBorder="1" applyAlignment="1" applyProtection="1">
      <alignment horizontal="center" vertical="center"/>
    </xf>
    <xf numFmtId="4" fontId="10" fillId="0" borderId="1" xfId="1" applyNumberFormat="1" applyFont="1" applyFill="1" applyBorder="1" applyAlignment="1" applyProtection="1">
      <alignment horizontal="center" vertical="center"/>
    </xf>
    <xf numFmtId="0" fontId="5" fillId="0" borderId="0" xfId="2" applyFont="1" applyFill="1" applyProtection="1">
      <alignment vertical="center"/>
    </xf>
    <xf numFmtId="0" fontId="10" fillId="0" borderId="0" xfId="2" applyFont="1" applyFill="1" applyProtection="1">
      <alignment vertical="center"/>
    </xf>
    <xf numFmtId="0" fontId="21" fillId="0" borderId="1" xfId="2" applyFont="1" applyFill="1" applyBorder="1" applyAlignment="1" applyProtection="1">
      <alignment horizontal="right" vertical="center"/>
    </xf>
    <xf numFmtId="40" fontId="21" fillId="0" borderId="1" xfId="1" applyNumberFormat="1" applyFont="1" applyFill="1" applyBorder="1" applyProtection="1">
      <alignment vertical="center"/>
    </xf>
    <xf numFmtId="0" fontId="21" fillId="0" borderId="1" xfId="0" applyFont="1" applyFill="1" applyBorder="1" applyAlignment="1" applyProtection="1">
      <alignment vertical="center"/>
    </xf>
    <xf numFmtId="0" fontId="21" fillId="0" borderId="1" xfId="2" applyFont="1" applyFill="1" applyBorder="1" applyProtection="1">
      <alignment vertical="center"/>
    </xf>
    <xf numFmtId="0" fontId="22" fillId="0" borderId="1" xfId="2" applyFont="1" applyFill="1" applyBorder="1" applyAlignment="1" applyProtection="1">
      <alignment horizontal="right" vertical="center"/>
    </xf>
    <xf numFmtId="0" fontId="22" fillId="0" borderId="1" xfId="0" applyFont="1" applyFill="1" applyBorder="1" applyAlignment="1" applyProtection="1">
      <alignment vertical="center"/>
    </xf>
    <xf numFmtId="0" fontId="22" fillId="0" borderId="1" xfId="2" applyFont="1" applyFill="1" applyBorder="1" applyProtection="1">
      <alignment vertical="center"/>
    </xf>
    <xf numFmtId="40" fontId="22" fillId="0" borderId="1" xfId="1" applyNumberFormat="1" applyFont="1" applyFill="1" applyBorder="1" applyProtection="1">
      <alignment vertical="center"/>
    </xf>
    <xf numFmtId="4" fontId="22" fillId="0" borderId="1" xfId="1" applyNumberFormat="1" applyFont="1" applyFill="1" applyBorder="1" applyProtection="1">
      <alignment vertical="center"/>
    </xf>
    <xf numFmtId="40" fontId="20" fillId="0" borderId="1" xfId="1" applyNumberFormat="1" applyFont="1" applyBorder="1" applyAlignment="1">
      <alignment horizontal="right" vertical="center" wrapText="1"/>
    </xf>
    <xf numFmtId="38" fontId="20" fillId="2" borderId="1" xfId="1" applyFont="1" applyFill="1" applyBorder="1" applyAlignment="1" applyProtection="1">
      <alignment horizontal="right" vertical="center" wrapText="1"/>
      <protection locked="0"/>
    </xf>
    <xf numFmtId="0" fontId="18" fillId="0" borderId="4" xfId="0" applyFont="1" applyBorder="1" applyAlignment="1">
      <alignment horizontal="center" vertical="center"/>
    </xf>
    <xf numFmtId="0" fontId="18" fillId="0" borderId="12" xfId="0" applyFont="1" applyBorder="1" applyAlignment="1">
      <alignment horizontal="center" vertical="center"/>
    </xf>
    <xf numFmtId="0" fontId="18" fillId="0" borderId="5" xfId="0" applyFont="1" applyBorder="1" applyAlignment="1">
      <alignment horizontal="center" vertical="center"/>
    </xf>
    <xf numFmtId="0" fontId="18" fillId="0" borderId="9" xfId="0" applyFont="1" applyBorder="1" applyAlignment="1">
      <alignment horizontal="right"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38" fontId="18" fillId="0" borderId="4" xfId="0" applyNumberFormat="1" applyFont="1" applyBorder="1" applyAlignment="1">
      <alignment horizontal="right" vertical="center"/>
    </xf>
    <xf numFmtId="38" fontId="18" fillId="0" borderId="12" xfId="0" applyNumberFormat="1" applyFont="1" applyBorder="1" applyAlignment="1">
      <alignment horizontal="right" vertical="center"/>
    </xf>
    <xf numFmtId="38" fontId="18" fillId="0" borderId="5" xfId="0" applyNumberFormat="1" applyFont="1" applyBorder="1" applyAlignment="1">
      <alignment horizontal="right" vertical="center"/>
    </xf>
    <xf numFmtId="38" fontId="18" fillId="0" borderId="6" xfId="0" applyNumberFormat="1" applyFont="1" applyBorder="1" applyAlignment="1">
      <alignment horizontal="right" vertical="center"/>
    </xf>
    <xf numFmtId="38" fontId="18" fillId="0" borderId="0" xfId="0" applyNumberFormat="1" applyFont="1" applyBorder="1" applyAlignment="1">
      <alignment horizontal="right" vertical="center"/>
    </xf>
    <xf numFmtId="38" fontId="18" fillId="0" borderId="7" xfId="0" applyNumberFormat="1" applyFont="1" applyBorder="1" applyAlignment="1">
      <alignment horizontal="right" vertical="center"/>
    </xf>
    <xf numFmtId="38" fontId="18" fillId="0" borderId="9" xfId="0" applyNumberFormat="1" applyFont="1" applyBorder="1" applyAlignment="1">
      <alignment horizontal="right" vertical="center"/>
    </xf>
    <xf numFmtId="38" fontId="18" fillId="0" borderId="10" xfId="0" applyNumberFormat="1" applyFont="1" applyBorder="1" applyAlignment="1">
      <alignment horizontal="right" vertical="center"/>
    </xf>
    <xf numFmtId="38" fontId="18" fillId="0" borderId="11" xfId="0" applyNumberFormat="1" applyFont="1" applyBorder="1" applyAlignment="1">
      <alignment horizontal="right" vertical="center"/>
    </xf>
    <xf numFmtId="0" fontId="18" fillId="2" borderId="4" xfId="0" applyFont="1" applyFill="1" applyBorder="1" applyAlignment="1" applyProtection="1">
      <alignment horizontal="right" vertical="center"/>
      <protection locked="0"/>
    </xf>
    <xf numFmtId="0" fontId="18" fillId="2" borderId="12" xfId="0" applyFont="1" applyFill="1" applyBorder="1" applyAlignment="1" applyProtection="1">
      <alignment horizontal="right" vertical="center"/>
      <protection locked="0"/>
    </xf>
    <xf numFmtId="0" fontId="18" fillId="2" borderId="5" xfId="0" applyFont="1" applyFill="1" applyBorder="1" applyAlignment="1" applyProtection="1">
      <alignment horizontal="right" vertical="center"/>
      <protection locked="0"/>
    </xf>
    <xf numFmtId="0" fontId="18" fillId="2" borderId="6" xfId="0" applyFont="1" applyFill="1" applyBorder="1" applyAlignment="1" applyProtection="1">
      <alignment horizontal="right" vertical="center"/>
      <protection locked="0"/>
    </xf>
    <xf numFmtId="0" fontId="18" fillId="2" borderId="0" xfId="0" applyFont="1" applyFill="1" applyBorder="1" applyAlignment="1" applyProtection="1">
      <alignment horizontal="right" vertical="center"/>
      <protection locked="0"/>
    </xf>
    <xf numFmtId="0" fontId="18" fillId="2" borderId="7" xfId="0" applyFont="1" applyFill="1" applyBorder="1" applyAlignment="1" applyProtection="1">
      <alignment horizontal="right" vertical="center"/>
      <protection locked="0"/>
    </xf>
    <xf numFmtId="0" fontId="18" fillId="2" borderId="9" xfId="0" applyFont="1" applyFill="1" applyBorder="1" applyAlignment="1" applyProtection="1">
      <alignment horizontal="right" vertical="center"/>
      <protection locked="0"/>
    </xf>
    <xf numFmtId="0" fontId="18" fillId="2" borderId="10" xfId="0" applyFont="1" applyFill="1" applyBorder="1" applyAlignment="1" applyProtection="1">
      <alignment horizontal="right" vertical="center"/>
      <protection locked="0"/>
    </xf>
    <xf numFmtId="0" fontId="18" fillId="2" borderId="11" xfId="0" applyFont="1" applyFill="1" applyBorder="1" applyAlignment="1" applyProtection="1">
      <alignment horizontal="right" vertical="center"/>
      <protection locked="0"/>
    </xf>
    <xf numFmtId="0" fontId="18" fillId="0" borderId="2" xfId="0" applyFont="1" applyBorder="1" applyAlignment="1">
      <alignment horizontal="justify" vertical="center" wrapText="1"/>
    </xf>
    <xf numFmtId="0" fontId="18" fillId="0" borderId="3" xfId="0" applyFont="1" applyBorder="1" applyAlignment="1">
      <alignment horizontal="right" vertical="center" wrapText="1"/>
    </xf>
    <xf numFmtId="0" fontId="2" fillId="2" borderId="13" xfId="0" applyFont="1" applyFill="1" applyBorder="1" applyAlignment="1" applyProtection="1">
      <alignment horizontal="right" vertical="center" wrapText="1"/>
      <protection locked="0"/>
    </xf>
    <xf numFmtId="0" fontId="2" fillId="2" borderId="14" xfId="0" applyFont="1" applyFill="1" applyBorder="1" applyAlignment="1" applyProtection="1">
      <alignment horizontal="right" vertical="center" wrapText="1"/>
      <protection locked="0"/>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9" fillId="0" borderId="12" xfId="0" applyFont="1" applyBorder="1" applyAlignment="1">
      <alignment horizontal="right" vertical="center"/>
    </xf>
    <xf numFmtId="0" fontId="18" fillId="0" borderId="12" xfId="0" applyFont="1" applyBorder="1" applyAlignment="1">
      <alignment horizontal="right" vertical="center"/>
    </xf>
    <xf numFmtId="0" fontId="18" fillId="0" borderId="5" xfId="0" applyFont="1" applyBorder="1" applyAlignment="1">
      <alignment horizontal="right" vertical="center"/>
    </xf>
    <xf numFmtId="0" fontId="18" fillId="0" borderId="6" xfId="0" applyFont="1" applyBorder="1" applyAlignment="1">
      <alignment horizontal="right" vertical="center"/>
    </xf>
    <xf numFmtId="0" fontId="18" fillId="0" borderId="0" xfId="0" applyFont="1" applyBorder="1" applyAlignment="1">
      <alignment horizontal="right" vertical="center"/>
    </xf>
    <xf numFmtId="0" fontId="18" fillId="0" borderId="7" xfId="0" applyFont="1" applyBorder="1" applyAlignment="1">
      <alignment horizontal="right" vertical="center"/>
    </xf>
    <xf numFmtId="0" fontId="18" fillId="0" borderId="2" xfId="0" applyFont="1" applyBorder="1" applyAlignment="1">
      <alignment horizontal="center" vertical="center"/>
    </xf>
    <xf numFmtId="0" fontId="18" fillId="0" borderId="3" xfId="0" applyFont="1" applyBorder="1" applyAlignment="1">
      <alignment horizontal="right" vertical="center"/>
    </xf>
    <xf numFmtId="0" fontId="2" fillId="0" borderId="0" xfId="0" applyFont="1" applyAlignment="1">
      <alignment horizontal="left" vertical="center"/>
    </xf>
    <xf numFmtId="0" fontId="17" fillId="0" borderId="0" xfId="0" applyFont="1" applyAlignment="1">
      <alignment horizontal="center" vertical="center"/>
    </xf>
    <xf numFmtId="40" fontId="20" fillId="0" borderId="2" xfId="1" applyNumberFormat="1" applyFont="1" applyBorder="1" applyAlignment="1">
      <alignment horizontal="right" vertical="center" wrapText="1"/>
    </xf>
    <xf numFmtId="40" fontId="20" fillId="0" borderId="8" xfId="1" applyNumberFormat="1" applyFont="1" applyBorder="1" applyAlignment="1">
      <alignment horizontal="right" vertical="center" wrapText="1"/>
    </xf>
    <xf numFmtId="0" fontId="18" fillId="0" borderId="0" xfId="0" applyFont="1" applyAlignment="1">
      <alignment horizontal="center" vertical="center"/>
    </xf>
    <xf numFmtId="0" fontId="18" fillId="0" borderId="8" xfId="0" applyFont="1" applyBorder="1" applyAlignment="1">
      <alignment horizontal="right" vertical="center" wrapText="1"/>
    </xf>
    <xf numFmtId="0" fontId="0" fillId="0" borderId="3" xfId="0" applyBorder="1" applyAlignment="1">
      <alignment vertical="top" wrapText="1"/>
    </xf>
    <xf numFmtId="0" fontId="2" fillId="2" borderId="1" xfId="0" applyFont="1" applyFill="1" applyBorder="1" applyAlignment="1" applyProtection="1">
      <alignment horizontal="justify" vertical="center" wrapText="1"/>
      <protection locked="0"/>
    </xf>
    <xf numFmtId="0" fontId="4" fillId="0" borderId="1" xfId="2" applyFill="1" applyBorder="1" applyAlignment="1" applyProtection="1">
      <alignment horizontal="center" vertical="center"/>
    </xf>
    <xf numFmtId="0" fontId="4" fillId="0" borderId="1" xfId="2" applyFill="1" applyBorder="1" applyAlignment="1" applyProtection="1">
      <alignment vertical="center" wrapText="1"/>
    </xf>
    <xf numFmtId="0" fontId="4" fillId="0" borderId="1" xfId="2" applyFill="1" applyBorder="1" applyAlignment="1" applyProtection="1">
      <alignment horizontal="center" vertical="center" wrapText="1"/>
    </xf>
    <xf numFmtId="0" fontId="0" fillId="0" borderId="10" xfId="2" applyFont="1" applyFill="1" applyBorder="1" applyAlignment="1" applyProtection="1">
      <alignment horizontal="center" vertical="center"/>
    </xf>
    <xf numFmtId="0" fontId="4" fillId="0" borderId="10" xfId="2" applyFill="1" applyBorder="1" applyAlignment="1" applyProtection="1">
      <alignment horizontal="center" vertical="center"/>
    </xf>
    <xf numFmtId="0" fontId="4" fillId="0" borderId="2" xfId="2" applyBorder="1" applyAlignment="1">
      <alignment vertical="center"/>
    </xf>
    <xf numFmtId="0" fontId="4" fillId="0" borderId="3" xfId="2" applyBorder="1" applyAlignment="1">
      <alignment vertical="center"/>
    </xf>
    <xf numFmtId="0" fontId="4" fillId="0" borderId="6" xfId="2" applyBorder="1" applyAlignment="1">
      <alignment vertical="center"/>
    </xf>
  </cellXfs>
  <cellStyles count="4">
    <cellStyle name="桁区切り" xfId="1" builtinId="6"/>
    <cellStyle name="桁区切り 2 3" xfId="3" xr:uid="{5223E76B-590A-4E55-BB00-20CE04E65DF0}"/>
    <cellStyle name="標準" xfId="0" builtinId="0"/>
    <cellStyle name="標準 2 3" xfId="2" xr:uid="{4C447128-65FE-4D82-90CA-FB6DF39321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5C79-C1D8-4D8F-9720-794ED5EEA648}">
  <dimension ref="A1:P34"/>
  <sheetViews>
    <sheetView tabSelected="1" view="pageBreakPreview" zoomScale="70" zoomScaleNormal="100" zoomScaleSheetLayoutView="70" workbookViewId="0">
      <selection activeCell="B5" sqref="B5:O5"/>
    </sheetView>
  </sheetViews>
  <sheetFormatPr defaultRowHeight="13.5" x14ac:dyDescent="0.4"/>
  <cols>
    <col min="1" max="1" width="20.625" style="1" customWidth="1"/>
    <col min="2" max="2" width="1" style="1" customWidth="1"/>
    <col min="3" max="14" width="14.625" style="1" customWidth="1"/>
    <col min="15" max="15" width="17.125" style="1" customWidth="1"/>
    <col min="16" max="16384" width="9" style="1"/>
  </cols>
  <sheetData>
    <row r="1" spans="1:15" ht="27.75" customHeight="1" x14ac:dyDescent="0.4">
      <c r="A1" s="115" t="s">
        <v>0</v>
      </c>
      <c r="B1" s="115"/>
      <c r="C1" s="115"/>
      <c r="D1" s="19"/>
    </row>
    <row r="2" spans="1:15" ht="27.75" customHeight="1" x14ac:dyDescent="0.4"/>
    <row r="3" spans="1:15" ht="27.75" customHeight="1" x14ac:dyDescent="0.4">
      <c r="A3" s="116" t="s">
        <v>17</v>
      </c>
      <c r="B3" s="116"/>
      <c r="C3" s="116"/>
      <c r="D3" s="116"/>
      <c r="E3" s="116"/>
      <c r="F3" s="116"/>
      <c r="G3" s="116"/>
      <c r="H3" s="116"/>
      <c r="I3" s="116"/>
      <c r="J3" s="116"/>
      <c r="K3" s="116"/>
      <c r="L3" s="116"/>
      <c r="M3" s="116"/>
      <c r="N3" s="116"/>
      <c r="O3" s="116"/>
    </row>
    <row r="4" spans="1:15" ht="27.75" customHeight="1" x14ac:dyDescent="0.4">
      <c r="A4" s="2"/>
    </row>
    <row r="5" spans="1:15" ht="28.5" customHeight="1" x14ac:dyDescent="0.4">
      <c r="A5" s="22" t="s">
        <v>58</v>
      </c>
      <c r="B5" s="122"/>
      <c r="C5" s="122"/>
      <c r="D5" s="122"/>
      <c r="E5" s="122"/>
      <c r="F5" s="122"/>
      <c r="G5" s="122"/>
      <c r="H5" s="122"/>
      <c r="I5" s="122"/>
      <c r="J5" s="122"/>
      <c r="K5" s="122"/>
      <c r="L5" s="122"/>
      <c r="M5" s="122"/>
      <c r="N5" s="122"/>
      <c r="O5" s="122"/>
    </row>
    <row r="6" spans="1:15" ht="28.5" customHeight="1" x14ac:dyDescent="0.4">
      <c r="A6" s="22" t="s">
        <v>18</v>
      </c>
      <c r="B6" s="122"/>
      <c r="C6" s="122"/>
      <c r="D6" s="122"/>
      <c r="E6" s="122"/>
      <c r="F6" s="122"/>
      <c r="G6" s="122"/>
      <c r="H6" s="122"/>
      <c r="I6" s="122"/>
      <c r="J6" s="122"/>
      <c r="K6" s="122"/>
      <c r="L6" s="122"/>
      <c r="M6" s="122"/>
      <c r="N6" s="122"/>
      <c r="O6" s="122"/>
    </row>
    <row r="7" spans="1:15" ht="28.5" customHeight="1" x14ac:dyDescent="0.4">
      <c r="A7" s="22" t="s">
        <v>19</v>
      </c>
      <c r="B7" s="122"/>
      <c r="C7" s="122"/>
      <c r="D7" s="122"/>
      <c r="E7" s="122"/>
      <c r="F7" s="122"/>
      <c r="G7" s="122"/>
      <c r="H7" s="122"/>
      <c r="I7" s="122"/>
      <c r="J7" s="122"/>
      <c r="K7" s="122"/>
      <c r="L7" s="122"/>
      <c r="M7" s="122"/>
      <c r="N7" s="122"/>
      <c r="O7" s="122"/>
    </row>
    <row r="8" spans="1:15" ht="28.5" customHeight="1" x14ac:dyDescent="0.4">
      <c r="A8" s="22" t="s">
        <v>20</v>
      </c>
      <c r="B8" s="97" t="s">
        <v>56</v>
      </c>
      <c r="C8" s="97"/>
      <c r="D8" s="97"/>
      <c r="E8" s="97"/>
      <c r="F8" s="97"/>
      <c r="G8" s="97"/>
      <c r="H8" s="97"/>
      <c r="I8" s="97"/>
      <c r="J8" s="97"/>
      <c r="K8" s="97"/>
      <c r="L8" s="97"/>
      <c r="M8" s="97"/>
      <c r="N8" s="97"/>
      <c r="O8" s="97"/>
    </row>
    <row r="9" spans="1:15" ht="28.5" customHeight="1" x14ac:dyDescent="0.4">
      <c r="A9" s="22" t="s">
        <v>21</v>
      </c>
      <c r="B9" s="93"/>
      <c r="C9" s="94"/>
      <c r="D9" s="94"/>
      <c r="E9" s="94"/>
      <c r="F9" s="94"/>
      <c r="G9" s="94"/>
      <c r="H9" s="21"/>
      <c r="I9" s="95" t="s">
        <v>54</v>
      </c>
      <c r="J9" s="95"/>
      <c r="K9" s="95"/>
      <c r="L9" s="95"/>
      <c r="M9" s="95"/>
      <c r="N9" s="95"/>
      <c r="O9" s="96"/>
    </row>
    <row r="10" spans="1:15" ht="28.5" customHeight="1" x14ac:dyDescent="0.4">
      <c r="A10" s="22" t="s">
        <v>22</v>
      </c>
      <c r="B10" s="93"/>
      <c r="C10" s="94"/>
      <c r="D10" s="94"/>
      <c r="E10" s="94"/>
      <c r="F10" s="94"/>
      <c r="G10" s="94"/>
      <c r="H10" s="21"/>
      <c r="I10" s="95" t="s">
        <v>55</v>
      </c>
      <c r="J10" s="95"/>
      <c r="K10" s="95"/>
      <c r="L10" s="95"/>
      <c r="M10" s="95"/>
      <c r="N10" s="95"/>
      <c r="O10" s="96"/>
    </row>
    <row r="11" spans="1:15" ht="38.25" customHeight="1" x14ac:dyDescent="0.4">
      <c r="A11" s="97" t="s">
        <v>1</v>
      </c>
      <c r="B11" s="97"/>
      <c r="C11" s="97"/>
      <c r="D11" s="97"/>
      <c r="E11" s="97"/>
      <c r="F11" s="97"/>
      <c r="G11" s="97"/>
      <c r="H11" s="97"/>
      <c r="I11" s="97"/>
      <c r="J11" s="97"/>
      <c r="K11" s="97"/>
      <c r="L11" s="97"/>
      <c r="M11" s="97"/>
      <c r="N11" s="97"/>
      <c r="O11" s="97"/>
    </row>
    <row r="12" spans="1:15" ht="30" customHeight="1" x14ac:dyDescent="0.4">
      <c r="A12" s="98" t="s">
        <v>2</v>
      </c>
      <c r="B12" s="99"/>
      <c r="C12" s="102" t="s">
        <v>78</v>
      </c>
      <c r="D12" s="103"/>
      <c r="E12" s="104"/>
      <c r="F12" s="102" t="s">
        <v>79</v>
      </c>
      <c r="G12" s="103"/>
      <c r="H12" s="103"/>
      <c r="I12" s="103"/>
      <c r="J12" s="103"/>
      <c r="K12" s="103"/>
      <c r="L12" s="103"/>
      <c r="M12" s="103"/>
      <c r="N12" s="104"/>
      <c r="O12" s="105" t="s">
        <v>8</v>
      </c>
    </row>
    <row r="13" spans="1:15" ht="30" customHeight="1" x14ac:dyDescent="0.4">
      <c r="A13" s="100"/>
      <c r="B13" s="101"/>
      <c r="C13" s="23" t="s">
        <v>68</v>
      </c>
      <c r="D13" s="23" t="s">
        <v>69</v>
      </c>
      <c r="E13" s="23" t="s">
        <v>70</v>
      </c>
      <c r="F13" s="23" t="s">
        <v>71</v>
      </c>
      <c r="G13" s="23" t="s">
        <v>72</v>
      </c>
      <c r="H13" s="23" t="s">
        <v>73</v>
      </c>
      <c r="I13" s="23" t="s">
        <v>3</v>
      </c>
      <c r="J13" s="23" t="s">
        <v>4</v>
      </c>
      <c r="K13" s="23" t="s">
        <v>5</v>
      </c>
      <c r="L13" s="23" t="s">
        <v>6</v>
      </c>
      <c r="M13" s="23" t="s">
        <v>74</v>
      </c>
      <c r="N13" s="23" t="s">
        <v>7</v>
      </c>
      <c r="O13" s="106"/>
    </row>
    <row r="14" spans="1:15" ht="30" customHeight="1" x14ac:dyDescent="0.4">
      <c r="A14" s="91" t="s">
        <v>80</v>
      </c>
      <c r="B14" s="91"/>
      <c r="C14" s="66"/>
      <c r="D14" s="66"/>
      <c r="E14" s="66"/>
      <c r="F14" s="66"/>
      <c r="G14" s="66"/>
      <c r="H14" s="66"/>
      <c r="I14" s="66"/>
      <c r="J14" s="66"/>
      <c r="K14" s="66"/>
      <c r="L14" s="66"/>
      <c r="M14" s="66"/>
      <c r="N14" s="66"/>
      <c r="O14" s="65">
        <f>SUM(C14:N15)</f>
        <v>0</v>
      </c>
    </row>
    <row r="15" spans="1:15" ht="30" customHeight="1" x14ac:dyDescent="0.4">
      <c r="A15" s="92" t="s">
        <v>9</v>
      </c>
      <c r="B15" s="92"/>
      <c r="C15" s="66"/>
      <c r="D15" s="66"/>
      <c r="E15" s="66"/>
      <c r="F15" s="66"/>
      <c r="G15" s="66"/>
      <c r="H15" s="66"/>
      <c r="I15" s="66"/>
      <c r="J15" s="66"/>
      <c r="K15" s="66"/>
      <c r="L15" s="66"/>
      <c r="M15" s="66"/>
      <c r="N15" s="66"/>
      <c r="O15" s="65"/>
    </row>
    <row r="16" spans="1:15" ht="30" customHeight="1" x14ac:dyDescent="0.4">
      <c r="A16" s="91" t="s">
        <v>10</v>
      </c>
      <c r="B16" s="91"/>
      <c r="C16" s="65">
        <f>(1-(B10-85)/100)*単価表!S3*B9</f>
        <v>0</v>
      </c>
      <c r="D16" s="65">
        <f>(1-(B10-85)/100)*単価表!S3*B9</f>
        <v>0</v>
      </c>
      <c r="E16" s="65">
        <f>(1-(B10-85)/100)*単価表!S3*B9</f>
        <v>0</v>
      </c>
      <c r="F16" s="65">
        <f>(1-(B10-85)/100)*単価表!S3*B9</f>
        <v>0</v>
      </c>
      <c r="G16" s="65">
        <f>(1-(B10-85)/100)*単価表!S3*B9</f>
        <v>0</v>
      </c>
      <c r="H16" s="65">
        <f>(1-(B10-85)/100)*単価表!S3*B9</f>
        <v>0</v>
      </c>
      <c r="I16" s="65">
        <f>(1-(B10-85)/100)*単価表!S3*B9</f>
        <v>0</v>
      </c>
      <c r="J16" s="65">
        <f>(1-(B10-85)/100)*単価表!S3*B9</f>
        <v>0</v>
      </c>
      <c r="K16" s="65">
        <f>(1-(B10-85)/100)*単価表!S3*B9</f>
        <v>0</v>
      </c>
      <c r="L16" s="65">
        <f>(1-(B10-85)/100)*単価表!S3*B9</f>
        <v>0</v>
      </c>
      <c r="M16" s="65">
        <f>(1-(B10-85)/100)*単価表!S3*B9</f>
        <v>0</v>
      </c>
      <c r="N16" s="65">
        <f>(1-(B10-85)/100)*単価表!S3*B9</f>
        <v>0</v>
      </c>
      <c r="O16" s="65">
        <f>SUM(C16:N17)</f>
        <v>0</v>
      </c>
    </row>
    <row r="17" spans="1:16" ht="30" customHeight="1" x14ac:dyDescent="0.4">
      <c r="A17" s="92" t="s">
        <v>11</v>
      </c>
      <c r="B17" s="92"/>
      <c r="C17" s="65"/>
      <c r="D17" s="65"/>
      <c r="E17" s="65"/>
      <c r="F17" s="65"/>
      <c r="G17" s="65"/>
      <c r="H17" s="65"/>
      <c r="I17" s="65"/>
      <c r="J17" s="65"/>
      <c r="K17" s="65"/>
      <c r="L17" s="65"/>
      <c r="M17" s="65"/>
      <c r="N17" s="65"/>
      <c r="O17" s="65"/>
    </row>
    <row r="18" spans="1:16" ht="30" customHeight="1" x14ac:dyDescent="0.4">
      <c r="A18" s="91" t="s">
        <v>12</v>
      </c>
      <c r="B18" s="91"/>
      <c r="C18" s="65">
        <f>単価表!S14*C14</f>
        <v>0</v>
      </c>
      <c r="D18" s="65">
        <f>単価表!S14*D14</f>
        <v>0</v>
      </c>
      <c r="E18" s="65">
        <f>単価表!S14*E14</f>
        <v>0</v>
      </c>
      <c r="F18" s="65">
        <f>単価表!S14*F14</f>
        <v>0</v>
      </c>
      <c r="G18" s="65">
        <f>単価表!S14*G14</f>
        <v>0</v>
      </c>
      <c r="H18" s="65">
        <f>単価表!S14*H14</f>
        <v>0</v>
      </c>
      <c r="I18" s="65">
        <f>単価表!S14*I14</f>
        <v>0</v>
      </c>
      <c r="J18" s="65">
        <f>単価表!S14*J14</f>
        <v>0</v>
      </c>
      <c r="K18" s="65">
        <f>単価表!S14*K14</f>
        <v>0</v>
      </c>
      <c r="L18" s="65">
        <f>単価表!S14*L14</f>
        <v>0</v>
      </c>
      <c r="M18" s="65">
        <f>単価表!S14*M14</f>
        <v>0</v>
      </c>
      <c r="N18" s="65">
        <f>単価表!S14*N14</f>
        <v>0</v>
      </c>
      <c r="O18" s="65">
        <f>SUM(C18:N19)</f>
        <v>0</v>
      </c>
    </row>
    <row r="19" spans="1:16" ht="30" customHeight="1" x14ac:dyDescent="0.4">
      <c r="A19" s="92" t="s">
        <v>11</v>
      </c>
      <c r="B19" s="92"/>
      <c r="C19" s="65"/>
      <c r="D19" s="65"/>
      <c r="E19" s="65"/>
      <c r="F19" s="65"/>
      <c r="G19" s="65"/>
      <c r="H19" s="65"/>
      <c r="I19" s="65"/>
      <c r="J19" s="65"/>
      <c r="K19" s="65"/>
      <c r="L19" s="65"/>
      <c r="M19" s="65"/>
      <c r="N19" s="65"/>
      <c r="O19" s="65"/>
    </row>
    <row r="20" spans="1:16" ht="30" customHeight="1" x14ac:dyDescent="0.4">
      <c r="A20" s="91" t="s">
        <v>13</v>
      </c>
      <c r="B20" s="91"/>
      <c r="C20" s="65">
        <f>単価表!S26*C14</f>
        <v>0</v>
      </c>
      <c r="D20" s="65">
        <f>単価表!S26*D14</f>
        <v>0</v>
      </c>
      <c r="E20" s="65">
        <f>単価表!S26*E14</f>
        <v>0</v>
      </c>
      <c r="F20" s="65">
        <f>単価表!S26*F14</f>
        <v>0</v>
      </c>
      <c r="G20" s="65">
        <f>単価表!S26*G14</f>
        <v>0</v>
      </c>
      <c r="H20" s="65">
        <f>単価表!S26*H14</f>
        <v>0</v>
      </c>
      <c r="I20" s="65">
        <f>単価表!S26*I14</f>
        <v>0</v>
      </c>
      <c r="J20" s="65">
        <f>単価表!S26*J14</f>
        <v>0</v>
      </c>
      <c r="K20" s="65">
        <f>単価表!S26*K14</f>
        <v>0</v>
      </c>
      <c r="L20" s="65">
        <f>単価表!S26*L14</f>
        <v>0</v>
      </c>
      <c r="M20" s="65">
        <f>単価表!S26*M14</f>
        <v>0</v>
      </c>
      <c r="N20" s="65">
        <f>単価表!S26*N14</f>
        <v>0</v>
      </c>
      <c r="O20" s="65">
        <f>SUM(C20:N21)</f>
        <v>0</v>
      </c>
    </row>
    <row r="21" spans="1:16" ht="30" customHeight="1" x14ac:dyDescent="0.4">
      <c r="A21" s="92" t="s">
        <v>11</v>
      </c>
      <c r="B21" s="92"/>
      <c r="C21" s="65"/>
      <c r="D21" s="65"/>
      <c r="E21" s="65"/>
      <c r="F21" s="65"/>
      <c r="G21" s="65"/>
      <c r="H21" s="65"/>
      <c r="I21" s="65"/>
      <c r="J21" s="65"/>
      <c r="K21" s="65"/>
      <c r="L21" s="65"/>
      <c r="M21" s="65"/>
      <c r="N21" s="65"/>
      <c r="O21" s="65"/>
    </row>
    <row r="22" spans="1:16" ht="30" customHeight="1" x14ac:dyDescent="0.4">
      <c r="A22" s="91" t="s">
        <v>14</v>
      </c>
      <c r="B22" s="91"/>
      <c r="C22" s="65">
        <f>C16+C18+C20</f>
        <v>0</v>
      </c>
      <c r="D22" s="65">
        <f>D16+D18+D20</f>
        <v>0</v>
      </c>
      <c r="E22" s="65">
        <f t="shared" ref="E22:N22" si="0">E16+E18+E20</f>
        <v>0</v>
      </c>
      <c r="F22" s="65">
        <f t="shared" ref="F22" si="1">F16+F18+F20</f>
        <v>0</v>
      </c>
      <c r="G22" s="65">
        <f t="shared" si="0"/>
        <v>0</v>
      </c>
      <c r="H22" s="65">
        <f t="shared" ref="H22" si="2">H16+H18+H20</f>
        <v>0</v>
      </c>
      <c r="I22" s="65">
        <f t="shared" si="0"/>
        <v>0</v>
      </c>
      <c r="J22" s="65">
        <f t="shared" ref="J22:K22" si="3">J16+J18+J20</f>
        <v>0</v>
      </c>
      <c r="K22" s="65">
        <f t="shared" si="3"/>
        <v>0</v>
      </c>
      <c r="L22" s="65">
        <f t="shared" si="0"/>
        <v>0</v>
      </c>
      <c r="M22" s="65">
        <f t="shared" ref="M22" si="4">M16+M18+M20</f>
        <v>0</v>
      </c>
      <c r="N22" s="65">
        <f t="shared" si="0"/>
        <v>0</v>
      </c>
      <c r="O22" s="117">
        <f>SUM(C22:N24)</f>
        <v>0</v>
      </c>
    </row>
    <row r="23" spans="1:16" ht="30" customHeight="1" x14ac:dyDescent="0.4">
      <c r="A23" s="120" t="s">
        <v>26</v>
      </c>
      <c r="B23" s="120"/>
      <c r="C23" s="65"/>
      <c r="D23" s="65"/>
      <c r="E23" s="65"/>
      <c r="F23" s="65"/>
      <c r="G23" s="65"/>
      <c r="H23" s="65"/>
      <c r="I23" s="65"/>
      <c r="J23" s="65"/>
      <c r="K23" s="65"/>
      <c r="L23" s="65"/>
      <c r="M23" s="65"/>
      <c r="N23" s="65"/>
      <c r="O23" s="118"/>
    </row>
    <row r="24" spans="1:16" ht="30" customHeight="1" x14ac:dyDescent="0.4">
      <c r="A24" s="121"/>
      <c r="B24" s="121"/>
      <c r="C24" s="65"/>
      <c r="D24" s="65"/>
      <c r="E24" s="65"/>
      <c r="F24" s="65"/>
      <c r="G24" s="65"/>
      <c r="H24" s="65"/>
      <c r="I24" s="65"/>
      <c r="J24" s="65"/>
      <c r="K24" s="65"/>
      <c r="L24" s="65"/>
      <c r="M24" s="65"/>
      <c r="N24" s="65"/>
      <c r="O24" s="24" t="s">
        <v>15</v>
      </c>
    </row>
    <row r="25" spans="1:16" ht="23.25" customHeight="1" x14ac:dyDescent="0.4"/>
    <row r="26" spans="1:16" ht="23.25" customHeight="1" x14ac:dyDescent="0.4">
      <c r="A26" s="119" t="s">
        <v>75</v>
      </c>
      <c r="B26" s="119"/>
      <c r="C26" s="119"/>
      <c r="D26" s="119"/>
      <c r="E26" s="119"/>
      <c r="F26" s="119"/>
      <c r="G26" s="119"/>
      <c r="H26" s="119"/>
      <c r="I26" s="119"/>
      <c r="J26" s="119"/>
      <c r="K26" s="119"/>
      <c r="L26" s="119"/>
      <c r="M26" s="119"/>
      <c r="N26" s="119"/>
      <c r="O26" s="119"/>
    </row>
    <row r="27" spans="1:16" ht="23.25" customHeight="1" x14ac:dyDescent="0.4">
      <c r="A27" s="2"/>
      <c r="B27" s="2"/>
      <c r="C27" s="2"/>
      <c r="D27" s="20"/>
      <c r="E27" s="2"/>
      <c r="F27" s="20"/>
      <c r="G27" s="2"/>
      <c r="H27" s="20"/>
      <c r="I27" s="2"/>
      <c r="J27" s="20"/>
      <c r="K27" s="20"/>
      <c r="L27" s="2"/>
      <c r="M27" s="20"/>
      <c r="N27" s="2"/>
      <c r="O27" s="2"/>
    </row>
    <row r="28" spans="1:16" ht="23.25" customHeight="1" x14ac:dyDescent="0.4">
      <c r="A28" s="2"/>
      <c r="B28" s="2"/>
      <c r="C28" s="2"/>
      <c r="D28" s="20"/>
      <c r="E28" s="2"/>
      <c r="F28" s="20"/>
      <c r="G28" s="2"/>
      <c r="H28" s="20"/>
      <c r="I28" s="2"/>
      <c r="J28" s="20"/>
      <c r="K28" s="20"/>
      <c r="L28" s="2"/>
      <c r="M28" s="20"/>
      <c r="N28" s="2"/>
      <c r="O28" s="2"/>
    </row>
    <row r="29" spans="1:16" ht="25.5" customHeight="1" x14ac:dyDescent="0.4">
      <c r="A29" s="67" t="s">
        <v>23</v>
      </c>
      <c r="B29" s="68"/>
      <c r="C29" s="68"/>
      <c r="D29" s="69"/>
      <c r="E29" s="67" t="s">
        <v>24</v>
      </c>
      <c r="F29" s="68"/>
      <c r="G29" s="68"/>
      <c r="H29" s="69"/>
      <c r="I29" s="113" t="s">
        <v>25</v>
      </c>
      <c r="J29" s="113"/>
      <c r="K29" s="113"/>
      <c r="L29" s="113"/>
      <c r="M29" s="113"/>
      <c r="N29" s="113"/>
      <c r="O29" s="113"/>
    </row>
    <row r="30" spans="1:16" ht="25.5" customHeight="1" x14ac:dyDescent="0.4">
      <c r="A30" s="70" t="s">
        <v>15</v>
      </c>
      <c r="B30" s="71"/>
      <c r="C30" s="71"/>
      <c r="D30" s="72"/>
      <c r="E30" s="70" t="s">
        <v>16</v>
      </c>
      <c r="F30" s="71"/>
      <c r="G30" s="71"/>
      <c r="H30" s="72"/>
      <c r="I30" s="114" t="s">
        <v>63</v>
      </c>
      <c r="J30" s="114"/>
      <c r="K30" s="114"/>
      <c r="L30" s="114"/>
      <c r="M30" s="114"/>
      <c r="N30" s="114"/>
      <c r="O30" s="114"/>
    </row>
    <row r="31" spans="1:16" ht="25.5" customHeight="1" x14ac:dyDescent="0.4">
      <c r="A31" s="73">
        <f>ROUNDDOWN(O22,0)</f>
        <v>0</v>
      </c>
      <c r="B31" s="74"/>
      <c r="C31" s="74"/>
      <c r="D31" s="75"/>
      <c r="E31" s="82"/>
      <c r="F31" s="83"/>
      <c r="G31" s="83"/>
      <c r="H31" s="84"/>
      <c r="I31" s="73">
        <f>ROUNDDOWN(P32,-3)</f>
        <v>0</v>
      </c>
      <c r="J31" s="74"/>
      <c r="K31" s="74"/>
      <c r="L31" s="108"/>
      <c r="M31" s="108"/>
      <c r="N31" s="108"/>
      <c r="O31" s="109"/>
    </row>
    <row r="32" spans="1:16" ht="25.5" customHeight="1" x14ac:dyDescent="0.4">
      <c r="A32" s="76"/>
      <c r="B32" s="77"/>
      <c r="C32" s="77"/>
      <c r="D32" s="78"/>
      <c r="E32" s="85"/>
      <c r="F32" s="86"/>
      <c r="G32" s="86"/>
      <c r="H32" s="87"/>
      <c r="I32" s="110"/>
      <c r="J32" s="111"/>
      <c r="K32" s="111"/>
      <c r="L32" s="111"/>
      <c r="M32" s="111"/>
      <c r="N32" s="111"/>
      <c r="O32" s="112"/>
      <c r="P32" s="17">
        <f>A31*7/10</f>
        <v>0</v>
      </c>
    </row>
    <row r="33" spans="1:15" ht="25.5" customHeight="1" x14ac:dyDescent="0.4">
      <c r="A33" s="79"/>
      <c r="B33" s="80"/>
      <c r="C33" s="80"/>
      <c r="D33" s="81"/>
      <c r="E33" s="88"/>
      <c r="F33" s="89"/>
      <c r="G33" s="89"/>
      <c r="H33" s="90"/>
      <c r="I33" s="70"/>
      <c r="J33" s="71"/>
      <c r="K33" s="71"/>
      <c r="L33" s="71"/>
      <c r="M33" s="71"/>
      <c r="N33" s="71"/>
      <c r="O33" s="72"/>
    </row>
    <row r="34" spans="1:15" ht="26.25" customHeight="1" x14ac:dyDescent="0.4">
      <c r="A34" s="2"/>
      <c r="B34" s="2"/>
      <c r="C34" s="2"/>
      <c r="D34" s="20"/>
      <c r="E34" s="2"/>
      <c r="F34" s="20"/>
      <c r="G34" s="2"/>
      <c r="H34" s="20"/>
      <c r="I34" s="2"/>
      <c r="J34" s="20"/>
      <c r="K34" s="20"/>
      <c r="L34" s="107" t="s">
        <v>64</v>
      </c>
      <c r="M34" s="107"/>
      <c r="N34" s="107"/>
      <c r="O34" s="107"/>
    </row>
  </sheetData>
  <sheetProtection algorithmName="SHA-512" hashValue="0YOJqRm+BoG2LDSZ2kywMi7bSHVZ98l6vXndJp2NQVidQYCi1RguQqPeQ2s9QZe1qKkOKvlvUBmbX0pKwm4dAw==" saltValue="KQjCnKrCNwKGSpd3txJ4Rg==" spinCount="100000" sheet="1" objects="1" scenarios="1" selectLockedCells="1"/>
  <mergeCells count="102">
    <mergeCell ref="L34:O34"/>
    <mergeCell ref="I31:O33"/>
    <mergeCell ref="I29:O29"/>
    <mergeCell ref="I30:O30"/>
    <mergeCell ref="N22:N24"/>
    <mergeCell ref="A1:C1"/>
    <mergeCell ref="A3:O3"/>
    <mergeCell ref="O22:O23"/>
    <mergeCell ref="A26:O26"/>
    <mergeCell ref="N20:N21"/>
    <mergeCell ref="O20:O21"/>
    <mergeCell ref="A22:B22"/>
    <mergeCell ref="A23:B23"/>
    <mergeCell ref="A24:B24"/>
    <mergeCell ref="C22:C24"/>
    <mergeCell ref="E22:E24"/>
    <mergeCell ref="G22:G24"/>
    <mergeCell ref="I22:I24"/>
    <mergeCell ref="L22:L24"/>
    <mergeCell ref="L18:L19"/>
    <mergeCell ref="B5:O5"/>
    <mergeCell ref="B6:O6"/>
    <mergeCell ref="B7:O7"/>
    <mergeCell ref="B8:O8"/>
    <mergeCell ref="A11:O11"/>
    <mergeCell ref="A14:B14"/>
    <mergeCell ref="A15:B15"/>
    <mergeCell ref="C14:C15"/>
    <mergeCell ref="E14:E15"/>
    <mergeCell ref="G14:G15"/>
    <mergeCell ref="I14:I15"/>
    <mergeCell ref="L14:L15"/>
    <mergeCell ref="N14:N15"/>
    <mergeCell ref="O14:O15"/>
    <mergeCell ref="D14:D15"/>
    <mergeCell ref="F14:F15"/>
    <mergeCell ref="H14:H15"/>
    <mergeCell ref="J14:J15"/>
    <mergeCell ref="K14:K15"/>
    <mergeCell ref="A12:B13"/>
    <mergeCell ref="C12:E12"/>
    <mergeCell ref="F12:N12"/>
    <mergeCell ref="O12:O13"/>
    <mergeCell ref="M22:M24"/>
    <mergeCell ref="K22:K24"/>
    <mergeCell ref="J22:J24"/>
    <mergeCell ref="M20:M21"/>
    <mergeCell ref="M18:M19"/>
    <mergeCell ref="B9:G9"/>
    <mergeCell ref="B10:G10"/>
    <mergeCell ref="I9:O9"/>
    <mergeCell ref="I10:O10"/>
    <mergeCell ref="A16:B16"/>
    <mergeCell ref="A17:B17"/>
    <mergeCell ref="C16:C17"/>
    <mergeCell ref="E16:E17"/>
    <mergeCell ref="G16:G17"/>
    <mergeCell ref="F16:F17"/>
    <mergeCell ref="I16:I17"/>
    <mergeCell ref="L16:L17"/>
    <mergeCell ref="N16:N17"/>
    <mergeCell ref="O16:O17"/>
    <mergeCell ref="N18:N19"/>
    <mergeCell ref="O18:O19"/>
    <mergeCell ref="M16:M17"/>
    <mergeCell ref="K16:K17"/>
    <mergeCell ref="J16:J17"/>
    <mergeCell ref="A29:D29"/>
    <mergeCell ref="A30:D30"/>
    <mergeCell ref="A31:D33"/>
    <mergeCell ref="E29:H29"/>
    <mergeCell ref="E30:H30"/>
    <mergeCell ref="E31:H33"/>
    <mergeCell ref="D16:D17"/>
    <mergeCell ref="D22:D24"/>
    <mergeCell ref="H22:H24"/>
    <mergeCell ref="F22:F24"/>
    <mergeCell ref="A18:B18"/>
    <mergeCell ref="A19:B19"/>
    <mergeCell ref="C18:C19"/>
    <mergeCell ref="E18:E19"/>
    <mergeCell ref="G18:G19"/>
    <mergeCell ref="A20:B20"/>
    <mergeCell ref="A21:B21"/>
    <mergeCell ref="C20:C21"/>
    <mergeCell ref="E20:E21"/>
    <mergeCell ref="G20:G21"/>
    <mergeCell ref="F18:F19"/>
    <mergeCell ref="H20:H21"/>
    <mergeCell ref="H18:H19"/>
    <mergeCell ref="H16:H17"/>
    <mergeCell ref="D18:D19"/>
    <mergeCell ref="D20:D21"/>
    <mergeCell ref="F20:F21"/>
    <mergeCell ref="M14:M15"/>
    <mergeCell ref="J18:J19"/>
    <mergeCell ref="K18:K19"/>
    <mergeCell ref="I20:I21"/>
    <mergeCell ref="L20:L21"/>
    <mergeCell ref="I18:I19"/>
    <mergeCell ref="J20:J21"/>
    <mergeCell ref="K20:K21"/>
  </mergeCells>
  <phoneticPr fontId="1"/>
  <pageMargins left="0.70866141732283472" right="0.51181102362204722" top="0.35433070866141736" bottom="0.35433070866141736" header="0.31496062992125984" footer="0.31496062992125984"/>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9639A-1699-4931-8647-6A08134CCBDB}">
  <dimension ref="A1:S34"/>
  <sheetViews>
    <sheetView view="pageBreakPreview" zoomScale="60" zoomScaleNormal="85" workbookViewId="0">
      <selection activeCell="Q31" sqref="Q31"/>
    </sheetView>
  </sheetViews>
  <sheetFormatPr defaultRowHeight="18.75" x14ac:dyDescent="0.4"/>
  <cols>
    <col min="1" max="1" width="9" style="26"/>
    <col min="2" max="2" width="11.625" style="26" customWidth="1"/>
    <col min="3" max="3" width="6.25" style="26" customWidth="1"/>
    <col min="4" max="15" width="9" style="26"/>
    <col min="16" max="17" width="13.375" style="26" bestFit="1" customWidth="1"/>
    <col min="18" max="18" width="23.625" style="29" bestFit="1" customWidth="1"/>
    <col min="19" max="19" width="14.125" style="26" bestFit="1" customWidth="1"/>
    <col min="20" max="16384" width="9" style="26"/>
  </cols>
  <sheetData>
    <row r="1" spans="1:19" ht="33" x14ac:dyDescent="0.4">
      <c r="A1" s="25" t="s">
        <v>27</v>
      </c>
      <c r="D1" s="126" t="s">
        <v>28</v>
      </c>
      <c r="E1" s="127"/>
      <c r="F1" s="127"/>
      <c r="H1" s="27"/>
      <c r="I1" s="28" t="s">
        <v>29</v>
      </c>
      <c r="J1" s="28"/>
      <c r="K1" s="28"/>
      <c r="L1" s="28"/>
      <c r="M1" s="28"/>
      <c r="N1" s="28"/>
      <c r="O1" s="28"/>
      <c r="S1" s="30" t="s">
        <v>60</v>
      </c>
    </row>
    <row r="2" spans="1:19" x14ac:dyDescent="0.4">
      <c r="A2" s="124" t="s">
        <v>30</v>
      </c>
      <c r="B2" s="31" t="s">
        <v>31</v>
      </c>
      <c r="C2" s="31" t="s">
        <v>32</v>
      </c>
      <c r="D2" s="32">
        <v>4</v>
      </c>
      <c r="E2" s="32">
        <v>5</v>
      </c>
      <c r="F2" s="32">
        <v>6</v>
      </c>
      <c r="G2" s="32">
        <v>7</v>
      </c>
      <c r="H2" s="32">
        <v>8</v>
      </c>
      <c r="I2" s="32">
        <v>9</v>
      </c>
      <c r="J2" s="32">
        <v>10</v>
      </c>
      <c r="K2" s="32">
        <v>11</v>
      </c>
      <c r="L2" s="32">
        <v>12</v>
      </c>
      <c r="M2" s="32">
        <v>1</v>
      </c>
      <c r="N2" s="32">
        <v>2</v>
      </c>
      <c r="O2" s="32">
        <v>3</v>
      </c>
      <c r="P2" s="33" t="s">
        <v>53</v>
      </c>
      <c r="Q2" s="33" t="s">
        <v>76</v>
      </c>
      <c r="R2" s="33" t="s">
        <v>77</v>
      </c>
      <c r="S2" s="33" t="s">
        <v>57</v>
      </c>
    </row>
    <row r="3" spans="1:19" x14ac:dyDescent="0.4">
      <c r="A3" s="124"/>
      <c r="B3" s="125" t="s">
        <v>33</v>
      </c>
      <c r="C3" s="34" t="s">
        <v>34</v>
      </c>
      <c r="D3" s="56">
        <v>770</v>
      </c>
      <c r="E3" s="56">
        <v>770</v>
      </c>
      <c r="F3" s="56">
        <v>770</v>
      </c>
      <c r="G3" s="56">
        <v>770</v>
      </c>
      <c r="H3" s="56">
        <v>770</v>
      </c>
      <c r="I3" s="56">
        <v>770</v>
      </c>
      <c r="J3" s="35"/>
      <c r="K3" s="35"/>
      <c r="L3" s="35"/>
      <c r="M3" s="35"/>
      <c r="N3" s="35"/>
      <c r="O3" s="35"/>
      <c r="P3" s="59">
        <f>SUM(D3:I3)/6</f>
        <v>770</v>
      </c>
      <c r="Q3" s="123">
        <f>(P4+P5)/2</f>
        <v>770</v>
      </c>
      <c r="R3" s="123">
        <f>P8-Q3</f>
        <v>69.970000000000141</v>
      </c>
      <c r="S3" s="123">
        <f>ROUNDDOWN(R3,2)</f>
        <v>69.97</v>
      </c>
    </row>
    <row r="4" spans="1:19" ht="18.75" customHeight="1" x14ac:dyDescent="0.4">
      <c r="A4" s="124"/>
      <c r="B4" s="125"/>
      <c r="C4" s="34" t="s">
        <v>35</v>
      </c>
      <c r="D4" s="58">
        <v>770</v>
      </c>
      <c r="E4" s="58">
        <v>770</v>
      </c>
      <c r="F4" s="58">
        <v>770</v>
      </c>
      <c r="G4" s="58">
        <v>770</v>
      </c>
      <c r="H4" s="58">
        <v>770</v>
      </c>
      <c r="I4" s="58">
        <v>770</v>
      </c>
      <c r="J4" s="37">
        <v>770</v>
      </c>
      <c r="K4" s="37">
        <v>770</v>
      </c>
      <c r="L4" s="37">
        <v>770</v>
      </c>
      <c r="M4" s="37">
        <v>770</v>
      </c>
      <c r="N4" s="37">
        <v>770</v>
      </c>
      <c r="O4" s="37">
        <v>770</v>
      </c>
      <c r="P4" s="31">
        <f>SUM(J4:O4)/6</f>
        <v>770</v>
      </c>
      <c r="Q4" s="123"/>
      <c r="R4" s="123"/>
      <c r="S4" s="123"/>
    </row>
    <row r="5" spans="1:19" x14ac:dyDescent="0.4">
      <c r="A5" s="124"/>
      <c r="B5" s="125"/>
      <c r="C5" s="34" t="s">
        <v>36</v>
      </c>
      <c r="D5" s="36">
        <v>770</v>
      </c>
      <c r="E5" s="37">
        <v>770</v>
      </c>
      <c r="F5" s="37">
        <v>770</v>
      </c>
      <c r="G5" s="37">
        <v>770</v>
      </c>
      <c r="H5" s="37">
        <v>770</v>
      </c>
      <c r="I5" s="37">
        <v>770</v>
      </c>
      <c r="J5" s="37"/>
      <c r="K5" s="37"/>
      <c r="L5" s="37"/>
      <c r="M5" s="37"/>
      <c r="N5" s="37"/>
      <c r="O5" s="37"/>
      <c r="P5" s="31">
        <f t="shared" ref="P5:P6" si="0">SUM(D5:I5)/6</f>
        <v>770</v>
      </c>
      <c r="Q5" s="123"/>
      <c r="R5" s="123"/>
      <c r="S5" s="123"/>
    </row>
    <row r="6" spans="1:19" x14ac:dyDescent="0.4">
      <c r="A6" s="124"/>
      <c r="B6" s="125"/>
      <c r="C6" s="34" t="s">
        <v>37</v>
      </c>
      <c r="D6" s="57">
        <v>862.4</v>
      </c>
      <c r="E6" s="57">
        <v>862.4</v>
      </c>
      <c r="F6" s="57">
        <v>823.9</v>
      </c>
      <c r="G6" s="57">
        <v>823.9</v>
      </c>
      <c r="H6" s="57">
        <v>823.9</v>
      </c>
      <c r="I6" s="57">
        <v>823.9</v>
      </c>
      <c r="J6" s="39"/>
      <c r="K6" s="39"/>
      <c r="L6" s="39"/>
      <c r="M6" s="39"/>
      <c r="N6" s="39"/>
      <c r="O6" s="39"/>
      <c r="P6" s="59">
        <f t="shared" si="0"/>
        <v>836.73333333333323</v>
      </c>
      <c r="Q6" s="123"/>
      <c r="R6" s="123"/>
      <c r="S6" s="123"/>
    </row>
    <row r="7" spans="1:19" x14ac:dyDescent="0.4">
      <c r="A7" s="124"/>
      <c r="B7" s="125"/>
      <c r="C7" s="34" t="s">
        <v>38</v>
      </c>
      <c r="D7" s="57">
        <v>839.97</v>
      </c>
      <c r="E7" s="57">
        <v>839.97</v>
      </c>
      <c r="F7" s="57">
        <v>839.97</v>
      </c>
      <c r="G7" s="57">
        <v>839.97</v>
      </c>
      <c r="H7" s="57">
        <v>839.97</v>
      </c>
      <c r="I7" s="57">
        <v>839.97</v>
      </c>
      <c r="J7" s="39">
        <v>839.97</v>
      </c>
      <c r="K7" s="39">
        <v>839.97</v>
      </c>
      <c r="L7" s="39">
        <v>839.97</v>
      </c>
      <c r="M7" s="39">
        <v>839.97</v>
      </c>
      <c r="N7" s="39">
        <v>839.97</v>
      </c>
      <c r="O7" s="39">
        <v>839.97</v>
      </c>
      <c r="P7" s="31">
        <f>SUM(J7:O7)/6</f>
        <v>839.97000000000014</v>
      </c>
      <c r="Q7" s="123"/>
      <c r="R7" s="123"/>
      <c r="S7" s="123"/>
    </row>
    <row r="8" spans="1:19" x14ac:dyDescent="0.4">
      <c r="A8" s="124"/>
      <c r="B8" s="125"/>
      <c r="C8" s="34" t="s">
        <v>39</v>
      </c>
      <c r="D8" s="38">
        <v>839.97</v>
      </c>
      <c r="E8" s="39">
        <v>839.97</v>
      </c>
      <c r="F8" s="38">
        <v>839.97</v>
      </c>
      <c r="G8" s="39">
        <v>839.97</v>
      </c>
      <c r="H8" s="38">
        <v>839.97</v>
      </c>
      <c r="I8" s="39">
        <v>839.97</v>
      </c>
      <c r="J8" s="39"/>
      <c r="K8" s="39"/>
      <c r="L8" s="39"/>
      <c r="M8" s="39"/>
      <c r="N8" s="39"/>
      <c r="O8" s="39"/>
      <c r="P8" s="31">
        <f>SUM(D8:I8)/6</f>
        <v>839.97000000000014</v>
      </c>
    </row>
    <row r="9" spans="1:19" x14ac:dyDescent="0.4">
      <c r="A9" s="40"/>
      <c r="B9" s="41"/>
      <c r="C9" s="42"/>
      <c r="D9" s="43"/>
      <c r="E9" s="44"/>
      <c r="F9" s="44"/>
      <c r="G9" s="44"/>
      <c r="H9" s="44"/>
      <c r="I9" s="44"/>
      <c r="J9" s="44"/>
      <c r="K9" s="44"/>
      <c r="L9" s="44"/>
      <c r="M9" s="44"/>
      <c r="N9" s="44"/>
      <c r="O9" s="44"/>
    </row>
    <row r="10" spans="1:19" x14ac:dyDescent="0.4">
      <c r="A10" s="40"/>
      <c r="B10" s="41"/>
      <c r="C10" s="42"/>
      <c r="D10" s="43"/>
      <c r="E10" s="44"/>
      <c r="F10" s="44"/>
      <c r="G10" s="44"/>
      <c r="H10" s="44"/>
      <c r="I10" s="44"/>
      <c r="J10" s="44"/>
      <c r="K10" s="44"/>
      <c r="L10" s="44"/>
      <c r="M10" s="44"/>
      <c r="N10" s="44"/>
      <c r="O10" s="44"/>
    </row>
    <row r="11" spans="1:19" x14ac:dyDescent="0.4">
      <c r="A11" s="45"/>
      <c r="B11" s="40"/>
      <c r="C11" s="42"/>
      <c r="D11" s="46"/>
      <c r="E11" s="47"/>
      <c r="F11" s="47"/>
      <c r="G11" s="47"/>
      <c r="H11" s="47"/>
      <c r="I11" s="47"/>
      <c r="J11" s="47"/>
      <c r="K11" s="47"/>
      <c r="L11" s="47"/>
      <c r="M11" s="47"/>
      <c r="N11" s="47"/>
      <c r="O11" s="47"/>
    </row>
    <row r="12" spans="1:19" x14ac:dyDescent="0.4">
      <c r="G12" s="26" t="s">
        <v>40</v>
      </c>
      <c r="R12" s="30"/>
      <c r="S12" s="30" t="s">
        <v>60</v>
      </c>
    </row>
    <row r="13" spans="1:19" x14ac:dyDescent="0.4">
      <c r="A13" s="124" t="s">
        <v>41</v>
      </c>
      <c r="B13" s="31" t="s">
        <v>31</v>
      </c>
      <c r="C13" s="31" t="s">
        <v>32</v>
      </c>
      <c r="D13" s="32">
        <v>4</v>
      </c>
      <c r="E13" s="32">
        <v>5</v>
      </c>
      <c r="F13" s="32">
        <v>6</v>
      </c>
      <c r="G13" s="32">
        <v>7</v>
      </c>
      <c r="H13" s="32">
        <v>8</v>
      </c>
      <c r="I13" s="32">
        <v>9</v>
      </c>
      <c r="J13" s="32">
        <v>10</v>
      </c>
      <c r="K13" s="32">
        <v>11</v>
      </c>
      <c r="L13" s="32">
        <v>12</v>
      </c>
      <c r="M13" s="32">
        <v>1</v>
      </c>
      <c r="N13" s="32">
        <v>2</v>
      </c>
      <c r="O13" s="32">
        <v>3</v>
      </c>
      <c r="P13" s="33" t="s">
        <v>53</v>
      </c>
      <c r="Q13" s="33" t="s">
        <v>76</v>
      </c>
      <c r="R13" s="33" t="s">
        <v>77</v>
      </c>
      <c r="S13" s="33" t="s">
        <v>57</v>
      </c>
    </row>
    <row r="14" spans="1:19" x14ac:dyDescent="0.4">
      <c r="A14" s="124"/>
      <c r="B14" s="125" t="s">
        <v>33</v>
      </c>
      <c r="C14" s="34" t="s">
        <v>34</v>
      </c>
      <c r="D14" s="60">
        <v>9.92</v>
      </c>
      <c r="E14" s="60">
        <v>9.92</v>
      </c>
      <c r="F14" s="60">
        <v>9.92</v>
      </c>
      <c r="G14" s="60">
        <v>10.85</v>
      </c>
      <c r="H14" s="60">
        <v>10.85</v>
      </c>
      <c r="I14" s="60">
        <v>10.85</v>
      </c>
      <c r="J14" s="35"/>
      <c r="K14" s="35"/>
      <c r="L14" s="35"/>
      <c r="M14" s="35"/>
      <c r="N14" s="35"/>
      <c r="O14" s="35"/>
      <c r="P14" s="62">
        <f>SUM(D14:I14)/6</f>
        <v>10.385</v>
      </c>
      <c r="Q14" s="123">
        <f>(P15+P16)/2</f>
        <v>10.1225</v>
      </c>
      <c r="R14" s="123">
        <f>P21-Q14</f>
        <v>11.790000000000001</v>
      </c>
      <c r="S14" s="123">
        <f>ROUNDDOWN(R14,2)</f>
        <v>11.79</v>
      </c>
    </row>
    <row r="15" spans="1:19" x14ac:dyDescent="0.4">
      <c r="A15" s="124"/>
      <c r="B15" s="125"/>
      <c r="C15" s="34" t="s">
        <v>35</v>
      </c>
      <c r="D15" s="61">
        <v>9.89</v>
      </c>
      <c r="E15" s="61">
        <v>9.89</v>
      </c>
      <c r="F15" s="61">
        <v>9.89</v>
      </c>
      <c r="G15" s="61">
        <v>10.82</v>
      </c>
      <c r="H15" s="61">
        <v>10.82</v>
      </c>
      <c r="I15" s="61">
        <v>10.82</v>
      </c>
      <c r="J15" s="35">
        <v>9.89</v>
      </c>
      <c r="K15" s="35">
        <v>9.89</v>
      </c>
      <c r="L15" s="35">
        <v>9.89</v>
      </c>
      <c r="M15" s="35">
        <v>9.89</v>
      </c>
      <c r="N15" s="35">
        <v>9.89</v>
      </c>
      <c r="O15" s="35">
        <v>9.89</v>
      </c>
      <c r="P15" s="31">
        <f>SUM(J15:O15)/6</f>
        <v>9.89</v>
      </c>
      <c r="Q15" s="123"/>
      <c r="R15" s="123"/>
      <c r="S15" s="123"/>
    </row>
    <row r="16" spans="1:19" x14ac:dyDescent="0.4">
      <c r="A16" s="124"/>
      <c r="B16" s="125"/>
      <c r="C16" s="34" t="s">
        <v>36</v>
      </c>
      <c r="D16" s="35">
        <v>9.89</v>
      </c>
      <c r="E16" s="35">
        <v>9.89</v>
      </c>
      <c r="F16" s="35">
        <v>9.89</v>
      </c>
      <c r="G16" s="35">
        <v>10.82</v>
      </c>
      <c r="H16" s="35">
        <v>10.82</v>
      </c>
      <c r="I16" s="35">
        <v>10.82</v>
      </c>
      <c r="J16" s="35"/>
      <c r="K16" s="35"/>
      <c r="L16" s="35"/>
      <c r="M16" s="35"/>
      <c r="N16" s="35"/>
      <c r="O16" s="35"/>
      <c r="P16" s="31">
        <f>SUM(D16:I16)/6</f>
        <v>10.355</v>
      </c>
      <c r="Q16" s="123"/>
      <c r="R16" s="123"/>
      <c r="S16" s="123"/>
    </row>
    <row r="17" spans="1:19" ht="18.75" customHeight="1" x14ac:dyDescent="0.4">
      <c r="A17" s="124"/>
      <c r="B17" s="125"/>
      <c r="C17" s="34" t="s">
        <v>37</v>
      </c>
      <c r="D17" s="63">
        <v>10.49</v>
      </c>
      <c r="E17" s="63">
        <v>10.49</v>
      </c>
      <c r="F17" s="63">
        <v>21.86</v>
      </c>
      <c r="G17" s="63">
        <v>22.79</v>
      </c>
      <c r="H17" s="63">
        <v>22.79</v>
      </c>
      <c r="I17" s="63">
        <v>22.79</v>
      </c>
      <c r="J17" s="48"/>
      <c r="K17" s="48"/>
      <c r="L17" s="48"/>
      <c r="M17" s="48"/>
      <c r="N17" s="48"/>
      <c r="O17" s="48"/>
      <c r="P17" s="59">
        <f t="shared" ref="P17:P19" si="1">SUM(D17:I17)/6</f>
        <v>18.534999999999997</v>
      </c>
      <c r="Q17" s="123"/>
      <c r="R17" s="123"/>
      <c r="S17" s="123"/>
    </row>
    <row r="18" spans="1:19" x14ac:dyDescent="0.4">
      <c r="A18" s="124"/>
      <c r="B18" s="125"/>
      <c r="C18" s="34" t="s">
        <v>38</v>
      </c>
      <c r="D18" s="63">
        <v>21.68</v>
      </c>
      <c r="E18" s="63">
        <v>21.68</v>
      </c>
      <c r="F18" s="63">
        <v>21.68</v>
      </c>
      <c r="G18" s="63">
        <v>22.61</v>
      </c>
      <c r="H18" s="63">
        <v>22.61</v>
      </c>
      <c r="I18" s="63">
        <v>22.61</v>
      </c>
      <c r="J18" s="48">
        <v>21.68</v>
      </c>
      <c r="K18" s="48">
        <v>21.68</v>
      </c>
      <c r="L18" s="48">
        <v>21.68</v>
      </c>
      <c r="M18" s="48">
        <v>21.68</v>
      </c>
      <c r="N18" s="48">
        <v>21.68</v>
      </c>
      <c r="O18" s="48">
        <v>21.68</v>
      </c>
      <c r="P18" s="31">
        <f>SUM(J18:O18)/6</f>
        <v>21.680000000000003</v>
      </c>
      <c r="Q18" s="123"/>
      <c r="R18" s="123"/>
      <c r="S18" s="123"/>
    </row>
    <row r="19" spans="1:19" x14ac:dyDescent="0.4">
      <c r="A19" s="124"/>
      <c r="B19" s="125"/>
      <c r="C19" s="34" t="s">
        <v>39</v>
      </c>
      <c r="D19" s="48">
        <v>21.68</v>
      </c>
      <c r="E19" s="48">
        <v>21.68</v>
      </c>
      <c r="F19" s="48">
        <v>21.68</v>
      </c>
      <c r="G19" s="48">
        <v>22.61</v>
      </c>
      <c r="H19" s="48">
        <v>22.61</v>
      </c>
      <c r="I19" s="48">
        <v>22.61</v>
      </c>
      <c r="J19" s="48"/>
      <c r="K19" s="48"/>
      <c r="L19" s="48"/>
      <c r="M19" s="48"/>
      <c r="N19" s="48"/>
      <c r="O19" s="48"/>
      <c r="P19" s="31">
        <f t="shared" si="1"/>
        <v>22.145</v>
      </c>
    </row>
    <row r="20" spans="1:19" x14ac:dyDescent="0.4">
      <c r="A20" s="40"/>
      <c r="B20" s="41"/>
      <c r="C20" s="49"/>
      <c r="D20" s="50"/>
      <c r="E20" s="50"/>
      <c r="F20" s="50"/>
      <c r="G20" s="50"/>
      <c r="H20" s="50"/>
      <c r="I20" s="50"/>
      <c r="J20" s="50"/>
      <c r="K20" s="50"/>
      <c r="L20" s="50"/>
      <c r="M20" s="50"/>
      <c r="N20" s="50"/>
      <c r="O20" s="50"/>
    </row>
    <row r="21" spans="1:19" x14ac:dyDescent="0.4">
      <c r="A21" s="40"/>
      <c r="B21" s="41"/>
      <c r="C21" s="49"/>
      <c r="D21" s="50"/>
      <c r="E21" s="50"/>
      <c r="F21" s="50"/>
      <c r="G21" s="50"/>
      <c r="H21" s="50"/>
      <c r="I21" s="50"/>
      <c r="J21" s="50"/>
      <c r="K21" s="50"/>
      <c r="L21" s="50"/>
      <c r="M21" s="50"/>
      <c r="N21" s="50"/>
      <c r="O21" s="50"/>
      <c r="P21" s="26">
        <f>(P19+P18)/2</f>
        <v>21.912500000000001</v>
      </c>
    </row>
    <row r="22" spans="1:19" x14ac:dyDescent="0.4">
      <c r="A22" s="40"/>
      <c r="B22" s="41"/>
      <c r="C22" s="49"/>
      <c r="D22" s="50"/>
      <c r="E22" s="50"/>
      <c r="F22" s="50"/>
      <c r="G22" s="50"/>
      <c r="H22" s="50"/>
      <c r="I22" s="50"/>
      <c r="J22" s="50"/>
      <c r="K22" s="50"/>
      <c r="L22" s="50"/>
      <c r="M22" s="50"/>
      <c r="N22" s="50"/>
      <c r="O22" s="50"/>
    </row>
    <row r="23" spans="1:19" x14ac:dyDescent="0.4">
      <c r="A23" s="40"/>
      <c r="B23" s="41"/>
      <c r="C23" s="49"/>
      <c r="D23" s="50"/>
      <c r="E23" s="50"/>
      <c r="F23" s="50"/>
      <c r="G23" s="50"/>
      <c r="H23" s="50"/>
      <c r="I23" s="50"/>
      <c r="J23" s="50"/>
      <c r="K23" s="50"/>
      <c r="L23" s="50"/>
      <c r="M23" s="50"/>
      <c r="N23" s="50"/>
      <c r="O23" s="50"/>
    </row>
    <row r="24" spans="1:19" x14ac:dyDescent="0.4">
      <c r="S24" s="30" t="s">
        <v>60</v>
      </c>
    </row>
    <row r="25" spans="1:19" x14ac:dyDescent="0.4">
      <c r="A25" s="124" t="s">
        <v>42</v>
      </c>
      <c r="B25" s="31" t="s">
        <v>31</v>
      </c>
      <c r="C25" s="31" t="s">
        <v>32</v>
      </c>
      <c r="D25" s="32">
        <v>4</v>
      </c>
      <c r="E25" s="32">
        <v>5</v>
      </c>
      <c r="F25" s="32">
        <v>6</v>
      </c>
      <c r="G25" s="32">
        <v>7</v>
      </c>
      <c r="H25" s="32">
        <v>8</v>
      </c>
      <c r="I25" s="32">
        <v>9</v>
      </c>
      <c r="J25" s="32">
        <v>10</v>
      </c>
      <c r="K25" s="32">
        <v>11</v>
      </c>
      <c r="L25" s="32">
        <v>12</v>
      </c>
      <c r="M25" s="32">
        <v>1</v>
      </c>
      <c r="N25" s="32">
        <v>2</v>
      </c>
      <c r="O25" s="32">
        <v>3</v>
      </c>
      <c r="P25" s="33" t="s">
        <v>53</v>
      </c>
      <c r="Q25" s="33" t="s">
        <v>76</v>
      </c>
      <c r="R25" s="33" t="s">
        <v>77</v>
      </c>
      <c r="S25" s="33" t="s">
        <v>59</v>
      </c>
    </row>
    <row r="26" spans="1:19" x14ac:dyDescent="0.4">
      <c r="A26" s="124"/>
      <c r="B26" s="125" t="s">
        <v>33</v>
      </c>
      <c r="C26" s="34" t="s">
        <v>34</v>
      </c>
      <c r="D26" s="60">
        <v>-0.44</v>
      </c>
      <c r="E26" s="60">
        <v>-0.44</v>
      </c>
      <c r="F26" s="60">
        <v>-0.54</v>
      </c>
      <c r="G26" s="60">
        <v>-0.83</v>
      </c>
      <c r="H26" s="60">
        <v>-1.27</v>
      </c>
      <c r="I26" s="60">
        <v>-1.76</v>
      </c>
      <c r="J26" s="35"/>
      <c r="K26" s="35"/>
      <c r="L26" s="35"/>
      <c r="M26" s="35"/>
      <c r="N26" s="35"/>
      <c r="O26" s="35"/>
      <c r="P26" s="59">
        <f>SUM(D26:I26)/6</f>
        <v>-0.88</v>
      </c>
      <c r="Q26" s="123">
        <f>(P27+P28)/2</f>
        <v>2.3458333333333332</v>
      </c>
      <c r="R26" s="123">
        <f>P33-(-Q26)</f>
        <v>-7.8216666666666672</v>
      </c>
      <c r="S26" s="123">
        <f>ROUNDDOWN(R26,2)</f>
        <v>-7.82</v>
      </c>
    </row>
    <row r="27" spans="1:19" ht="18.75" customHeight="1" x14ac:dyDescent="0.4">
      <c r="A27" s="124"/>
      <c r="B27" s="125"/>
      <c r="C27" s="34" t="s">
        <v>35</v>
      </c>
      <c r="D27" s="64">
        <v>-2.06</v>
      </c>
      <c r="E27" s="64">
        <v>-1.64</v>
      </c>
      <c r="F27" s="64">
        <v>-1.3</v>
      </c>
      <c r="G27" s="64">
        <v>-0.96</v>
      </c>
      <c r="H27" s="64">
        <v>-0.74</v>
      </c>
      <c r="I27" s="64">
        <v>-0.34</v>
      </c>
      <c r="J27" s="51">
        <v>7.0000000000000007E-2</v>
      </c>
      <c r="K27" s="51">
        <v>0.59</v>
      </c>
      <c r="L27" s="51">
        <v>1.05</v>
      </c>
      <c r="M27" s="51">
        <v>1.59</v>
      </c>
      <c r="N27" s="51">
        <v>2.52</v>
      </c>
      <c r="O27" s="51">
        <v>3.19</v>
      </c>
      <c r="P27" s="31">
        <f>SUM(J27:O27)/6</f>
        <v>1.5016666666666667</v>
      </c>
      <c r="Q27" s="123"/>
      <c r="R27" s="123"/>
      <c r="S27" s="123"/>
    </row>
    <row r="28" spans="1:19" ht="18.75" customHeight="1" x14ac:dyDescent="0.4">
      <c r="A28" s="124"/>
      <c r="B28" s="125"/>
      <c r="C28" s="34" t="s">
        <v>36</v>
      </c>
      <c r="D28" s="51">
        <v>3.19</v>
      </c>
      <c r="E28" s="51">
        <v>3.19</v>
      </c>
      <c r="F28" s="51">
        <v>3.19</v>
      </c>
      <c r="G28" s="51">
        <v>3.19</v>
      </c>
      <c r="H28" s="51">
        <v>3.19</v>
      </c>
      <c r="I28" s="51">
        <v>3.19</v>
      </c>
      <c r="J28" s="51"/>
      <c r="K28" s="51"/>
      <c r="L28" s="51"/>
      <c r="M28" s="51"/>
      <c r="N28" s="51"/>
      <c r="O28" s="51"/>
      <c r="P28" s="31">
        <f>SUM(D28:I28)/6</f>
        <v>3.19</v>
      </c>
      <c r="Q28" s="123"/>
      <c r="R28" s="123"/>
      <c r="S28" s="123"/>
    </row>
    <row r="29" spans="1:19" x14ac:dyDescent="0.4">
      <c r="A29" s="124"/>
      <c r="B29" s="125"/>
      <c r="C29" s="34" t="s">
        <v>37</v>
      </c>
      <c r="D29" s="64">
        <v>-3.81</v>
      </c>
      <c r="E29" s="64">
        <v>-3.81</v>
      </c>
      <c r="F29" s="64">
        <v>-3.81</v>
      </c>
      <c r="G29" s="64">
        <v>10.039999999999999</v>
      </c>
      <c r="H29" s="64">
        <v>-11.4</v>
      </c>
      <c r="I29" s="64">
        <v>-12.71</v>
      </c>
      <c r="J29" s="51"/>
      <c r="K29" s="51"/>
      <c r="L29" s="51"/>
      <c r="M29" s="51"/>
      <c r="N29" s="51"/>
      <c r="O29" s="51"/>
      <c r="P29" s="59">
        <f t="shared" ref="P29:P31" si="2">SUM(D29:I29)/6</f>
        <v>-4.25</v>
      </c>
      <c r="Q29" s="123"/>
      <c r="R29" s="123"/>
      <c r="S29" s="123"/>
    </row>
    <row r="30" spans="1:19" x14ac:dyDescent="0.4">
      <c r="A30" s="124"/>
      <c r="B30" s="125"/>
      <c r="C30" s="34" t="s">
        <v>38</v>
      </c>
      <c r="D30" s="64">
        <v>-11.3</v>
      </c>
      <c r="E30" s="64">
        <v>-11.41</v>
      </c>
      <c r="F30" s="64">
        <v>-9.86</v>
      </c>
      <c r="G30" s="64">
        <v>-8.1199999999999992</v>
      </c>
      <c r="H30" s="64">
        <v>-8.25</v>
      </c>
      <c r="I30" s="64">
        <v>-12.19</v>
      </c>
      <c r="J30" s="51">
        <v>-12.13</v>
      </c>
      <c r="K30" s="51">
        <v>-10.69</v>
      </c>
      <c r="L30" s="51">
        <v>-8.44</v>
      </c>
      <c r="M30" s="51">
        <v>-8.67</v>
      </c>
      <c r="N30" s="51">
        <v>-11.17</v>
      </c>
      <c r="O30" s="51">
        <v>-11.03</v>
      </c>
      <c r="P30" s="31">
        <f t="shared" si="2"/>
        <v>-10.188333333333333</v>
      </c>
      <c r="Q30" s="123"/>
      <c r="R30" s="123"/>
      <c r="S30" s="123"/>
    </row>
    <row r="31" spans="1:19" x14ac:dyDescent="0.4">
      <c r="A31" s="124"/>
      <c r="B31" s="125"/>
      <c r="C31" s="34" t="s">
        <v>39</v>
      </c>
      <c r="D31" s="51">
        <v>-9.6999999999999993</v>
      </c>
      <c r="E31" s="51">
        <v>-8.5399999999999991</v>
      </c>
      <c r="F31" s="51">
        <v>-8.84</v>
      </c>
      <c r="G31" s="51">
        <v>-9.39</v>
      </c>
      <c r="H31" s="52">
        <v>-11.85</v>
      </c>
      <c r="I31" s="52">
        <v>-12.56</v>
      </c>
      <c r="J31" s="53"/>
      <c r="K31" s="53"/>
      <c r="L31" s="53"/>
      <c r="M31" s="53"/>
      <c r="N31" s="53"/>
      <c r="O31" s="53"/>
      <c r="P31" s="31">
        <f t="shared" si="2"/>
        <v>-10.146666666666667</v>
      </c>
    </row>
    <row r="33" spans="2:16" x14ac:dyDescent="0.4">
      <c r="B33" s="54"/>
      <c r="C33" s="55"/>
      <c r="D33" s="55"/>
      <c r="E33" s="55"/>
      <c r="F33" s="55"/>
      <c r="G33" s="55"/>
      <c r="P33" s="26">
        <f>(P31+P30)/2</f>
        <v>-10.1675</v>
      </c>
    </row>
    <row r="34" spans="2:16" x14ac:dyDescent="0.4">
      <c r="B34" s="55"/>
      <c r="C34" s="55"/>
      <c r="D34" s="55"/>
      <c r="E34" s="55"/>
      <c r="F34" s="55"/>
      <c r="G34" s="55"/>
    </row>
  </sheetData>
  <sheetProtection algorithmName="SHA-512" hashValue="eshvyLtL87LfflqVJk25Px1PcV2cacoR/Al4/MUXpe210IB4IL5fWcLDgKp2TNUfVfOByqQ/GfJVCgALqg+NwQ==" saltValue="5Z/pGtCXUIECTBP0Bu+zAA==" spinCount="100000" sheet="1" selectLockedCells="1" selectUnlockedCells="1"/>
  <mergeCells count="16">
    <mergeCell ref="D1:F1"/>
    <mergeCell ref="A2:A8"/>
    <mergeCell ref="B3:B8"/>
    <mergeCell ref="A13:A19"/>
    <mergeCell ref="B14:B19"/>
    <mergeCell ref="Q3:Q7"/>
    <mergeCell ref="Q14:Q18"/>
    <mergeCell ref="Q26:Q30"/>
    <mergeCell ref="A25:A31"/>
    <mergeCell ref="B26:B31"/>
    <mergeCell ref="R3:R7"/>
    <mergeCell ref="R14:R18"/>
    <mergeCell ref="R26:R30"/>
    <mergeCell ref="S3:S7"/>
    <mergeCell ref="S26:S30"/>
    <mergeCell ref="S14:S18"/>
  </mergeCells>
  <phoneticPr fontId="1"/>
  <pageMargins left="0.70866141732283472" right="0.70866141732283472" top="0.74803149606299213" bottom="0.74803149606299213" header="0.31496062992125984" footer="0.31496062992125984"/>
  <pageSetup paperSize="9" scale="6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378B0-1CC2-4756-AFD3-410E4CA242A6}">
  <dimension ref="A1:O29"/>
  <sheetViews>
    <sheetView view="pageBreakPreview" zoomScaleNormal="85" zoomScaleSheetLayoutView="100" workbookViewId="0">
      <selection activeCell="F23" sqref="F23"/>
    </sheetView>
  </sheetViews>
  <sheetFormatPr defaultRowHeight="18.75" x14ac:dyDescent="0.4"/>
  <cols>
    <col min="1" max="1" width="3.125" style="3" customWidth="1"/>
    <col min="2" max="2" width="18.75" style="3" customWidth="1"/>
    <col min="3" max="9" width="10.625" style="3" customWidth="1"/>
    <col min="10" max="10" width="7.5" style="3" customWidth="1"/>
    <col min="11" max="11" width="5.75" style="3" customWidth="1"/>
    <col min="12" max="12" width="4.375" style="3" customWidth="1"/>
    <col min="13" max="16384" width="9" style="3"/>
  </cols>
  <sheetData>
    <row r="1" spans="1:15" ht="33" x14ac:dyDescent="0.4">
      <c r="A1" s="5" t="s">
        <v>43</v>
      </c>
    </row>
    <row r="2" spans="1:15" x14ac:dyDescent="0.4">
      <c r="H2" s="4"/>
      <c r="I2" s="4"/>
      <c r="J2" s="4"/>
    </row>
    <row r="3" spans="1:15" ht="24" x14ac:dyDescent="0.4">
      <c r="A3" s="6" t="s">
        <v>61</v>
      </c>
    </row>
    <row r="4" spans="1:15" ht="18" customHeight="1" x14ac:dyDescent="0.4">
      <c r="M4" s="7"/>
      <c r="N4" s="7"/>
      <c r="O4" s="7"/>
    </row>
    <row r="5" spans="1:15" x14ac:dyDescent="0.4">
      <c r="B5" s="16" t="s">
        <v>65</v>
      </c>
      <c r="M5" s="7"/>
      <c r="N5" s="9"/>
      <c r="O5" s="7"/>
    </row>
    <row r="6" spans="1:15" x14ac:dyDescent="0.4">
      <c r="B6" s="4"/>
      <c r="C6" s="10"/>
      <c r="D6" s="11"/>
      <c r="E6" s="4"/>
      <c r="F6" s="11"/>
      <c r="G6" s="11"/>
      <c r="H6" s="4"/>
      <c r="I6" s="4"/>
      <c r="J6" s="7"/>
      <c r="M6" s="7"/>
      <c r="N6" s="7"/>
      <c r="O6" s="7"/>
    </row>
    <row r="7" spans="1:15" ht="24" x14ac:dyDescent="0.4">
      <c r="A7" s="12" t="s">
        <v>44</v>
      </c>
      <c r="M7" s="7"/>
      <c r="N7" s="7"/>
      <c r="O7" s="7"/>
    </row>
    <row r="8" spans="1:15" ht="16.5" customHeight="1" x14ac:dyDescent="0.4">
      <c r="M8" s="7"/>
      <c r="N8" s="7"/>
      <c r="O8" s="7"/>
    </row>
    <row r="9" spans="1:15" x14ac:dyDescent="0.4">
      <c r="B9" s="16" t="s">
        <v>66</v>
      </c>
      <c r="M9" s="13"/>
      <c r="N9" s="9"/>
      <c r="O9" s="7"/>
    </row>
    <row r="10" spans="1:15" x14ac:dyDescent="0.4">
      <c r="M10" s="7"/>
      <c r="N10" s="7"/>
      <c r="O10" s="7"/>
    </row>
    <row r="11" spans="1:15" ht="24" x14ac:dyDescent="0.4">
      <c r="A11" s="12" t="s">
        <v>45</v>
      </c>
      <c r="M11" s="7"/>
      <c r="N11" s="7"/>
      <c r="O11" s="7"/>
    </row>
    <row r="12" spans="1:15" ht="20.25" customHeight="1" x14ac:dyDescent="0.4">
      <c r="M12" s="7"/>
      <c r="N12" s="7"/>
      <c r="O12" s="7"/>
    </row>
    <row r="13" spans="1:15" x14ac:dyDescent="0.4">
      <c r="B13" s="16" t="s">
        <v>67</v>
      </c>
      <c r="M13" s="14"/>
      <c r="N13" s="7"/>
      <c r="O13" s="7"/>
    </row>
    <row r="14" spans="1:15" x14ac:dyDescent="0.4">
      <c r="M14" s="7"/>
      <c r="N14" s="7"/>
      <c r="O14" s="7"/>
    </row>
    <row r="15" spans="1:15" ht="24" x14ac:dyDescent="0.4">
      <c r="A15" s="12" t="s">
        <v>46</v>
      </c>
      <c r="M15" s="7"/>
      <c r="N15" s="7"/>
      <c r="O15" s="7"/>
    </row>
    <row r="16" spans="1:15" ht="20.25" customHeight="1" x14ac:dyDescent="0.4">
      <c r="M16" s="7"/>
      <c r="N16" s="7"/>
      <c r="O16" s="7"/>
    </row>
    <row r="17" spans="1:15" x14ac:dyDescent="0.4">
      <c r="B17" s="8" t="s">
        <v>47</v>
      </c>
      <c r="M17" s="14"/>
      <c r="N17" s="7"/>
      <c r="O17" s="7"/>
    </row>
    <row r="18" spans="1:15" x14ac:dyDescent="0.4">
      <c r="B18" s="8"/>
      <c r="M18" s="14"/>
      <c r="N18" s="7"/>
      <c r="O18" s="7"/>
    </row>
    <row r="19" spans="1:15" ht="24" x14ac:dyDescent="0.4">
      <c r="A19" s="12" t="s">
        <v>48</v>
      </c>
      <c r="M19" s="7"/>
      <c r="N19" s="7"/>
      <c r="O19" s="7"/>
    </row>
    <row r="20" spans="1:15" ht="20.25" customHeight="1" x14ac:dyDescent="0.4">
      <c r="M20" s="7"/>
      <c r="N20" s="7"/>
      <c r="O20" s="7"/>
    </row>
    <row r="21" spans="1:15" x14ac:dyDescent="0.4">
      <c r="B21" s="16" t="s">
        <v>62</v>
      </c>
      <c r="M21" s="14"/>
      <c r="N21" s="7"/>
      <c r="O21" s="7"/>
    </row>
    <row r="22" spans="1:15" x14ac:dyDescent="0.4">
      <c r="M22" s="7"/>
      <c r="N22" s="7"/>
      <c r="O22" s="7"/>
    </row>
    <row r="23" spans="1:15" x14ac:dyDescent="0.4">
      <c r="M23" s="7"/>
      <c r="N23" s="7"/>
      <c r="O23" s="7"/>
    </row>
    <row r="24" spans="1:15" x14ac:dyDescent="0.4">
      <c r="A24" s="3" t="s">
        <v>49</v>
      </c>
      <c r="M24" s="7"/>
      <c r="N24" s="7"/>
      <c r="O24" s="7"/>
    </row>
    <row r="25" spans="1:15" ht="10.5" customHeight="1" x14ac:dyDescent="0.4">
      <c r="M25" s="7"/>
      <c r="N25" s="7"/>
      <c r="O25" s="7"/>
    </row>
    <row r="26" spans="1:15" x14ac:dyDescent="0.4">
      <c r="B26" s="128" t="s">
        <v>50</v>
      </c>
      <c r="C26" s="130"/>
      <c r="M26" s="14"/>
      <c r="N26" s="7"/>
      <c r="O26" s="7"/>
    </row>
    <row r="27" spans="1:15" x14ac:dyDescent="0.4">
      <c r="B27" s="129"/>
      <c r="C27" s="130"/>
    </row>
    <row r="28" spans="1:15" ht="24" x14ac:dyDescent="0.4">
      <c r="B28" s="15" t="s">
        <v>51</v>
      </c>
      <c r="C28" s="18"/>
      <c r="D28" s="12" t="s">
        <v>52</v>
      </c>
    </row>
    <row r="29" spans="1:15" x14ac:dyDescent="0.4">
      <c r="C29" s="8"/>
    </row>
  </sheetData>
  <mergeCells count="2">
    <mergeCell ref="B26:B27"/>
    <mergeCell ref="C26:C27"/>
  </mergeCells>
  <phoneticPr fontId="1"/>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単価表</vt:lpstr>
      <vt:lpstr>計算式</vt:lpstr>
      <vt:lpstr>計算式!Print_Area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2025-07-04T05:34:14Z</cp:lastPrinted>
  <dcterms:created xsi:type="dcterms:W3CDTF">2025-06-10T07:35:46Z</dcterms:created>
  <dcterms:modified xsi:type="dcterms:W3CDTF">2025-08-08T02:32:26Z</dcterms:modified>
</cp:coreProperties>
</file>